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meX\Desktop\"/>
    </mc:Choice>
  </mc:AlternateContent>
  <bookViews>
    <workbookView xWindow="0" yWindow="0" windowWidth="20490" windowHeight="7755" tabRatio="870" firstSheet="1" activeTab="6"/>
  </bookViews>
  <sheets>
    <sheet name="12-2019社保执行-北碚区无" sheetId="21" state="hidden" r:id="rId1"/>
    <sheet name="1-2020公共平衡" sheetId="71" r:id="rId2"/>
    <sheet name="2-2020公共线下" sheetId="29" r:id="rId3"/>
    <sheet name="3-2020基金平衡" sheetId="35" r:id="rId4"/>
    <sheet name="4-2020国资" sheetId="49" r:id="rId5"/>
    <sheet name="5-2020债务限额调整" sheetId="73" r:id="rId6"/>
    <sheet name="6-2020债券资金安排" sheetId="72" r:id="rId7"/>
    <sheet name="24-2020社保-北碚区无" sheetId="11" state="hidden" r:id="rId8"/>
  </sheets>
  <definedNames>
    <definedName name="fa">#REF!</definedName>
    <definedName name="_xlnm.Print_Area" localSheetId="1">'1-2020公共平衡'!$A$1:$H$38</definedName>
    <definedName name="_xlnm.Print_Area" localSheetId="0">'12-2019社保执行-北碚区无'!$A$1:$M$17</definedName>
    <definedName name="_xlnm.Print_Area" localSheetId="2">'2-2020公共线下'!$A$1:$H$30</definedName>
    <definedName name="_xlnm.Print_Area" localSheetId="3">'3-2020基金平衡'!$A$1:$H$21</definedName>
    <definedName name="_xlnm.Print_Titles" localSheetId="2">'2-2020公共线下'!$1:$4</definedName>
    <definedName name="地区名称" localSheetId="0">#REF!</definedName>
    <definedName name="地区名称" localSheetId="2">#REF!</definedName>
    <definedName name="地区名称" localSheetId="3">#REF!</definedName>
    <definedName name="地区名称" localSheetId="4">#REF!</definedName>
    <definedName name="地区名称">#REF!</definedName>
  </definedNames>
  <calcPr calcId="152511"/>
</workbook>
</file>

<file path=xl/calcChain.xml><?xml version="1.0" encoding="utf-8"?>
<calcChain xmlns="http://schemas.openxmlformats.org/spreadsheetml/2006/main">
  <c r="D6" i="11" l="1"/>
  <c r="B6" i="11"/>
  <c r="B5" i="11" s="1"/>
  <c r="D5" i="11"/>
  <c r="D17" i="11" s="1"/>
  <c r="G19" i="49"/>
  <c r="H18" i="49"/>
  <c r="G18" i="49"/>
  <c r="F18" i="49"/>
  <c r="D18" i="49"/>
  <c r="C18" i="49"/>
  <c r="B18" i="49"/>
  <c r="B5" i="49" s="1"/>
  <c r="G17" i="49"/>
  <c r="H16" i="49"/>
  <c r="F16" i="49"/>
  <c r="G16" i="49" s="1"/>
  <c r="G15" i="49"/>
  <c r="F13" i="49"/>
  <c r="G13" i="49" s="1"/>
  <c r="G6" i="49" s="1"/>
  <c r="G5" i="49" s="1"/>
  <c r="F10" i="49"/>
  <c r="H7" i="49"/>
  <c r="G7" i="49"/>
  <c r="F7" i="49"/>
  <c r="F6" i="49" s="1"/>
  <c r="F5" i="49" s="1"/>
  <c r="H6" i="49"/>
  <c r="H5" i="49" s="1"/>
  <c r="D6" i="49"/>
  <c r="D5" i="49" s="1"/>
  <c r="C6" i="49"/>
  <c r="C5" i="49" s="1"/>
  <c r="B6" i="49"/>
  <c r="G21" i="35"/>
  <c r="C19" i="35"/>
  <c r="D18" i="35"/>
  <c r="C18" i="35"/>
  <c r="C16" i="35" s="1"/>
  <c r="G17" i="35"/>
  <c r="G16" i="35" s="1"/>
  <c r="C17" i="35"/>
  <c r="H16" i="35"/>
  <c r="F16" i="35"/>
  <c r="D16" i="35"/>
  <c r="B16" i="35"/>
  <c r="H9" i="35"/>
  <c r="H6" i="35" s="1"/>
  <c r="H5" i="35" s="1"/>
  <c r="C7" i="35"/>
  <c r="G6" i="35"/>
  <c r="G5" i="35" s="1"/>
  <c r="F6" i="35"/>
  <c r="F5" i="35" s="1"/>
  <c r="D6" i="35"/>
  <c r="B6" i="35"/>
  <c r="B5" i="35" s="1"/>
  <c r="D5" i="35"/>
  <c r="G30" i="29"/>
  <c r="C30" i="29"/>
  <c r="D29" i="29"/>
  <c r="C29" i="29" s="1"/>
  <c r="B29" i="29"/>
  <c r="C28" i="29"/>
  <c r="C27" i="29"/>
  <c r="C26" i="29"/>
  <c r="C25" i="29"/>
  <c r="C24" i="29"/>
  <c r="C23" i="29"/>
  <c r="C22" i="29"/>
  <c r="C21" i="29"/>
  <c r="C20" i="29"/>
  <c r="C19" i="29"/>
  <c r="C18" i="29"/>
  <c r="C17" i="29"/>
  <c r="G16" i="29"/>
  <c r="C16" i="29"/>
  <c r="G15" i="29"/>
  <c r="C15" i="29"/>
  <c r="G14" i="29"/>
  <c r="C14" i="29"/>
  <c r="G13" i="29"/>
  <c r="C13" i="29"/>
  <c r="G12" i="29"/>
  <c r="C12" i="29"/>
  <c r="G11" i="29"/>
  <c r="C11" i="29"/>
  <c r="G10" i="29"/>
  <c r="C10" i="29"/>
  <c r="G9" i="29"/>
  <c r="C9" i="29"/>
  <c r="G8" i="29"/>
  <c r="C8" i="29"/>
  <c r="G7" i="29"/>
  <c r="C7" i="29"/>
  <c r="H6" i="29"/>
  <c r="G6" i="29"/>
  <c r="G5" i="29" s="1"/>
  <c r="B6" i="29"/>
  <c r="B5" i="29" s="1"/>
  <c r="H5" i="29"/>
  <c r="F5" i="29"/>
  <c r="C36" i="71"/>
  <c r="D35" i="71"/>
  <c r="D30" i="71" s="1"/>
  <c r="C35" i="71"/>
  <c r="B35" i="71"/>
  <c r="G34" i="71"/>
  <c r="C34" i="71"/>
  <c r="G33" i="71"/>
  <c r="C33" i="71"/>
  <c r="G32" i="71"/>
  <c r="C32" i="71"/>
  <c r="C30" i="71" s="1"/>
  <c r="G31" i="71"/>
  <c r="G30" i="71" s="1"/>
  <c r="C31" i="71"/>
  <c r="H30" i="71"/>
  <c r="F30" i="71"/>
  <c r="F5" i="71" s="1"/>
  <c r="B30" i="71"/>
  <c r="G29" i="71"/>
  <c r="G28" i="71"/>
  <c r="H27" i="71"/>
  <c r="G27" i="71"/>
  <c r="C27" i="71"/>
  <c r="G26" i="71"/>
  <c r="G25" i="71"/>
  <c r="C25" i="71"/>
  <c r="G24" i="71"/>
  <c r="G23" i="71"/>
  <c r="G22" i="71"/>
  <c r="G21" i="71"/>
  <c r="D21" i="71"/>
  <c r="B21" i="71"/>
  <c r="G20" i="71"/>
  <c r="C20" i="71"/>
  <c r="H19" i="71"/>
  <c r="G19" i="71" s="1"/>
  <c r="C19" i="71"/>
  <c r="H18" i="71"/>
  <c r="G18" i="71"/>
  <c r="C18" i="71"/>
  <c r="H17" i="71"/>
  <c r="G17" i="71"/>
  <c r="C17" i="71"/>
  <c r="H16" i="71"/>
  <c r="G16" i="71"/>
  <c r="C16" i="71"/>
  <c r="G15" i="71"/>
  <c r="C15" i="71"/>
  <c r="G14" i="71"/>
  <c r="C14" i="71"/>
  <c r="H13" i="71"/>
  <c r="G13" i="71" s="1"/>
  <c r="G6" i="71" s="1"/>
  <c r="G5" i="71" s="1"/>
  <c r="C13" i="71"/>
  <c r="G12" i="71"/>
  <c r="C12" i="71"/>
  <c r="G11" i="71"/>
  <c r="C11" i="71"/>
  <c r="G10" i="71"/>
  <c r="C10" i="71"/>
  <c r="G9" i="71"/>
  <c r="C9" i="71"/>
  <c r="G8" i="71"/>
  <c r="D8" i="71"/>
  <c r="C8" i="71" s="1"/>
  <c r="H7" i="71"/>
  <c r="G7" i="71"/>
  <c r="D7" i="71"/>
  <c r="C7" i="71" s="1"/>
  <c r="C6" i="71" s="1"/>
  <c r="B7" i="71"/>
  <c r="F6" i="71"/>
  <c r="B6" i="71"/>
  <c r="B5" i="71" s="1"/>
  <c r="I11" i="21"/>
  <c r="B11" i="21"/>
  <c r="I7" i="21"/>
  <c r="C5" i="71" l="1"/>
  <c r="C6" i="29"/>
  <c r="C5" i="29" s="1"/>
  <c r="H6" i="71"/>
  <c r="H5" i="71" s="1"/>
  <c r="D6" i="71"/>
  <c r="D5" i="71" s="1"/>
  <c r="C6" i="35"/>
  <c r="C5" i="35" s="1"/>
  <c r="D6" i="29"/>
  <c r="D5" i="29" s="1"/>
</calcChain>
</file>

<file path=xl/sharedStrings.xml><?xml version="1.0" encoding="utf-8"?>
<sst xmlns="http://schemas.openxmlformats.org/spreadsheetml/2006/main" count="353" uniqueCount="233">
  <si>
    <t>表12</t>
  </si>
  <si>
    <t>2019年全区社会保险基金预算收支执行表</t>
  </si>
  <si>
    <t>单位：万元</t>
  </si>
  <si>
    <t>收      入</t>
  </si>
  <si>
    <t>预算数</t>
  </si>
  <si>
    <t>调整
预算数</t>
  </si>
  <si>
    <t>变动
预算数</t>
  </si>
  <si>
    <t>执行数</t>
  </si>
  <si>
    <t>执行数
为变动
预算%</t>
  </si>
  <si>
    <t>执行数比
上年决算
数增长%</t>
  </si>
  <si>
    <t>支       出</t>
  </si>
  <si>
    <t>总  计</t>
  </si>
  <si>
    <t>全市收入合计</t>
  </si>
  <si>
    <t>全市支出合计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</si>
  <si>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</si>
  <si>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</si>
  <si>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</si>
  <si>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</si>
  <si>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</si>
  <si>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</si>
  <si>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</si>
  <si>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</si>
  <si>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</si>
  <si>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</si>
  <si>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</si>
  <si>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</si>
  <si>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</si>
  <si>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</si>
  <si>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</si>
  <si>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</si>
  <si>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表1</t>
  </si>
  <si>
    <t xml:space="preserve">2020年区级一般公共预算收支调整预算表 </t>
  </si>
  <si>
    <r>
      <rPr>
        <sz val="14"/>
        <rFont val="黑体"/>
        <family val="3"/>
        <charset val="134"/>
      </rPr>
      <t>收</t>
    </r>
    <r>
      <rPr>
        <sz val="14"/>
        <rFont val="Times New Roman"/>
        <family val="1"/>
      </rPr>
      <t xml:space="preserve">      </t>
    </r>
    <r>
      <rPr>
        <sz val="14"/>
        <rFont val="黑体"/>
        <family val="3"/>
        <charset val="134"/>
      </rPr>
      <t>入</t>
    </r>
  </si>
  <si>
    <r>
      <rPr>
        <sz val="14"/>
        <rFont val="黑体"/>
        <family val="3"/>
        <charset val="134"/>
      </rPr>
      <t>预算数</t>
    </r>
  </si>
  <si>
    <r>
      <rPr>
        <sz val="14"/>
        <rFont val="黑体"/>
        <family val="3"/>
        <charset val="134"/>
      </rPr>
      <t>调整数</t>
    </r>
  </si>
  <si>
    <r>
      <rPr>
        <sz val="14"/>
        <rFont val="黑体"/>
        <family val="3"/>
        <charset val="134"/>
      </rPr>
      <t>调整预算</t>
    </r>
  </si>
  <si>
    <r>
      <rPr>
        <sz val="14"/>
        <rFont val="黑体"/>
        <family val="3"/>
        <charset val="134"/>
      </rPr>
      <t>支</t>
    </r>
    <r>
      <rPr>
        <sz val="14"/>
        <rFont val="Times New Roman"/>
        <family val="1"/>
      </rPr>
      <t xml:space="preserve">      </t>
    </r>
    <r>
      <rPr>
        <sz val="14"/>
        <rFont val="黑体"/>
        <family val="3"/>
        <charset val="134"/>
      </rPr>
      <t>出</t>
    </r>
  </si>
  <si>
    <r>
      <rPr>
        <sz val="14"/>
        <rFont val="黑体"/>
        <family val="3"/>
        <charset val="134"/>
      </rPr>
      <t>总</t>
    </r>
    <r>
      <rPr>
        <sz val="14"/>
        <rFont val="Times New Roman"/>
        <family val="1"/>
      </rPr>
      <t xml:space="preserve">  </t>
    </r>
    <r>
      <rPr>
        <sz val="14"/>
        <rFont val="黑体"/>
        <family val="3"/>
        <charset val="134"/>
      </rPr>
      <t>计</t>
    </r>
  </si>
  <si>
    <r>
      <rPr>
        <sz val="14"/>
        <rFont val="黑体"/>
        <family val="3"/>
        <charset val="134"/>
      </rPr>
      <t>本级收入合计</t>
    </r>
  </si>
  <si>
    <r>
      <rPr>
        <sz val="14"/>
        <rFont val="黑体"/>
        <family val="3"/>
        <charset val="134"/>
      </rPr>
      <t>本级支出合计</t>
    </r>
  </si>
  <si>
    <r>
      <rPr>
        <sz val="10"/>
        <color indexed="8"/>
        <rFont val="宋体"/>
        <family val="3"/>
        <charset val="134"/>
      </rPr>
      <t>一、税收收入</t>
    </r>
  </si>
  <si>
    <r>
      <rPr>
        <sz val="10"/>
        <color indexed="8"/>
        <rFont val="宋体"/>
        <family val="3"/>
        <charset val="134"/>
      </rPr>
      <t>一、一般公共服务支出</t>
    </r>
  </si>
  <si>
    <r>
      <rPr>
        <sz val="10"/>
        <color theme="1"/>
        <rFont val="Times New Roman"/>
        <family val="1"/>
      </rPr>
      <t xml:space="preserve">    </t>
    </r>
    <r>
      <rPr>
        <sz val="10"/>
        <color theme="1"/>
        <rFont val="宋体"/>
        <family val="3"/>
        <charset val="134"/>
      </rPr>
      <t>增值税</t>
    </r>
  </si>
  <si>
    <r>
      <rPr>
        <sz val="10"/>
        <color indexed="8"/>
        <rFont val="宋体"/>
        <family val="3"/>
        <charset val="134"/>
      </rPr>
      <t>二、国防支出</t>
    </r>
  </si>
  <si>
    <r>
      <rPr>
        <sz val="10"/>
        <color theme="1"/>
        <rFont val="宋体"/>
        <family val="3"/>
        <charset val="134"/>
      </rPr>
      <t>　</t>
    </r>
    <r>
      <rPr>
        <sz val="10"/>
        <color theme="1"/>
        <rFont val="Times New Roman"/>
        <family val="1"/>
      </rPr>
      <t xml:space="preserve">  </t>
    </r>
    <r>
      <rPr>
        <sz val="10"/>
        <color theme="1"/>
        <rFont val="宋体"/>
        <family val="3"/>
        <charset val="134"/>
      </rPr>
      <t>企业所得税</t>
    </r>
  </si>
  <si>
    <r>
      <rPr>
        <sz val="10"/>
        <color indexed="8"/>
        <rFont val="宋体"/>
        <family val="3"/>
        <charset val="134"/>
      </rPr>
      <t>三、公共安全支出</t>
    </r>
  </si>
  <si>
    <r>
      <rPr>
        <sz val="10"/>
        <color theme="1"/>
        <rFont val="宋体"/>
        <family val="3"/>
        <charset val="134"/>
      </rPr>
      <t>　</t>
    </r>
    <r>
      <rPr>
        <sz val="10"/>
        <color theme="1"/>
        <rFont val="Times New Roman"/>
        <family val="1"/>
      </rPr>
      <t xml:space="preserve">  </t>
    </r>
    <r>
      <rPr>
        <sz val="10"/>
        <color theme="1"/>
        <rFont val="宋体"/>
        <family val="3"/>
        <charset val="134"/>
      </rPr>
      <t>个人所得税</t>
    </r>
  </si>
  <si>
    <r>
      <rPr>
        <sz val="10"/>
        <color indexed="8"/>
        <rFont val="宋体"/>
        <family val="3"/>
        <charset val="134"/>
      </rPr>
      <t>四、教育支出</t>
    </r>
  </si>
  <si>
    <r>
      <rPr>
        <sz val="10"/>
        <color theme="1"/>
        <rFont val="宋体"/>
        <family val="3"/>
        <charset val="134"/>
      </rPr>
      <t>　</t>
    </r>
    <r>
      <rPr>
        <sz val="10"/>
        <color theme="1"/>
        <rFont val="Times New Roman"/>
        <family val="1"/>
      </rPr>
      <t xml:space="preserve">  </t>
    </r>
    <r>
      <rPr>
        <sz val="10"/>
        <color theme="1"/>
        <rFont val="宋体"/>
        <family val="3"/>
        <charset val="134"/>
      </rPr>
      <t>资源税</t>
    </r>
  </si>
  <si>
    <r>
      <rPr>
        <sz val="10"/>
        <color indexed="8"/>
        <rFont val="宋体"/>
        <family val="3"/>
        <charset val="134"/>
      </rPr>
      <t>五、科学技术支出</t>
    </r>
  </si>
  <si>
    <r>
      <rPr>
        <sz val="10"/>
        <color theme="1"/>
        <rFont val="宋体"/>
        <family val="3"/>
        <charset val="134"/>
      </rPr>
      <t>　</t>
    </r>
    <r>
      <rPr>
        <sz val="10"/>
        <color theme="1"/>
        <rFont val="Times New Roman"/>
        <family val="1"/>
      </rPr>
      <t xml:space="preserve">  </t>
    </r>
    <r>
      <rPr>
        <sz val="10"/>
        <color theme="1"/>
        <rFont val="宋体"/>
        <family val="3"/>
        <charset val="134"/>
      </rPr>
      <t>城市维护建设税</t>
    </r>
  </si>
  <si>
    <r>
      <rPr>
        <sz val="10"/>
        <color indexed="8"/>
        <rFont val="宋体"/>
        <family val="3"/>
        <charset val="134"/>
      </rPr>
      <t>六、文化旅游体育与传媒支出</t>
    </r>
  </si>
  <si>
    <r>
      <rPr>
        <sz val="10"/>
        <color theme="1"/>
        <rFont val="宋体"/>
        <family val="3"/>
        <charset val="134"/>
      </rPr>
      <t>　</t>
    </r>
    <r>
      <rPr>
        <sz val="10"/>
        <color theme="1"/>
        <rFont val="Times New Roman"/>
        <family val="1"/>
      </rPr>
      <t xml:space="preserve">  </t>
    </r>
    <r>
      <rPr>
        <sz val="10"/>
        <color theme="1"/>
        <rFont val="宋体"/>
        <family val="3"/>
        <charset val="134"/>
      </rPr>
      <t>房产税</t>
    </r>
  </si>
  <si>
    <r>
      <rPr>
        <sz val="10"/>
        <color indexed="8"/>
        <rFont val="宋体"/>
        <family val="3"/>
        <charset val="134"/>
      </rPr>
      <t>七、社会保障和就业支出</t>
    </r>
  </si>
  <si>
    <r>
      <rPr>
        <sz val="10"/>
        <color theme="1"/>
        <rFont val="宋体"/>
        <family val="3"/>
        <charset val="134"/>
      </rPr>
      <t>　</t>
    </r>
    <r>
      <rPr>
        <sz val="10"/>
        <color theme="1"/>
        <rFont val="Times New Roman"/>
        <family val="1"/>
      </rPr>
      <t xml:space="preserve">  </t>
    </r>
    <r>
      <rPr>
        <sz val="10"/>
        <color theme="1"/>
        <rFont val="宋体"/>
        <family val="3"/>
        <charset val="134"/>
      </rPr>
      <t>印花税</t>
    </r>
  </si>
  <si>
    <r>
      <rPr>
        <sz val="10"/>
        <color indexed="8"/>
        <rFont val="宋体"/>
        <family val="3"/>
        <charset val="134"/>
      </rPr>
      <t>八、卫生健康支出</t>
    </r>
  </si>
  <si>
    <r>
      <rPr>
        <sz val="10"/>
        <color indexed="8"/>
        <rFont val="Times New Roman"/>
        <family val="1"/>
      </rPr>
      <t xml:space="preserve">  </t>
    </r>
    <r>
      <rPr>
        <sz val="10"/>
        <color indexed="8"/>
        <rFont val="宋体"/>
        <family val="3"/>
        <charset val="134"/>
      </rPr>
      <t>　城镇土地使用税</t>
    </r>
  </si>
  <si>
    <r>
      <rPr>
        <sz val="10"/>
        <color indexed="8"/>
        <rFont val="宋体"/>
        <family val="3"/>
        <charset val="134"/>
      </rPr>
      <t>九、节能环保支出</t>
    </r>
  </si>
  <si>
    <r>
      <rPr>
        <sz val="10"/>
        <color indexed="8"/>
        <rFont val="宋体"/>
        <family val="3"/>
        <charset val="134"/>
      </rPr>
      <t>　</t>
    </r>
    <r>
      <rPr>
        <sz val="10"/>
        <color indexed="8"/>
        <rFont val="Times New Roman"/>
        <family val="1"/>
      </rPr>
      <t xml:space="preserve">  </t>
    </r>
    <r>
      <rPr>
        <sz val="10"/>
        <color indexed="8"/>
        <rFont val="宋体"/>
        <family val="3"/>
        <charset val="134"/>
      </rPr>
      <t>土地增值税</t>
    </r>
  </si>
  <si>
    <r>
      <rPr>
        <sz val="10"/>
        <color indexed="8"/>
        <rFont val="宋体"/>
        <family val="3"/>
        <charset val="134"/>
      </rPr>
      <t>十、城乡社区支出</t>
    </r>
  </si>
  <si>
    <r>
      <rPr>
        <sz val="10"/>
        <color theme="1"/>
        <rFont val="宋体"/>
        <family val="3"/>
        <charset val="134"/>
      </rPr>
      <t>　</t>
    </r>
    <r>
      <rPr>
        <sz val="10"/>
        <color theme="1"/>
        <rFont val="Times New Roman"/>
        <family val="1"/>
      </rPr>
      <t xml:space="preserve">  </t>
    </r>
    <r>
      <rPr>
        <sz val="10"/>
        <color theme="1"/>
        <rFont val="宋体"/>
        <family val="3"/>
        <charset val="134"/>
      </rPr>
      <t>耕地占用税</t>
    </r>
  </si>
  <si>
    <r>
      <rPr>
        <sz val="10"/>
        <color indexed="8"/>
        <rFont val="宋体"/>
        <family val="3"/>
        <charset val="134"/>
      </rPr>
      <t>十一、农林水支出</t>
    </r>
  </si>
  <si>
    <r>
      <rPr>
        <sz val="10"/>
        <color theme="1"/>
        <rFont val="宋体"/>
        <family val="3"/>
        <charset val="134"/>
      </rPr>
      <t>　</t>
    </r>
    <r>
      <rPr>
        <sz val="10"/>
        <color theme="1"/>
        <rFont val="Times New Roman"/>
        <family val="1"/>
      </rPr>
      <t xml:space="preserve">  </t>
    </r>
    <r>
      <rPr>
        <sz val="10"/>
        <color theme="1"/>
        <rFont val="宋体"/>
        <family val="3"/>
        <charset val="134"/>
      </rPr>
      <t>契税</t>
    </r>
  </si>
  <si>
    <r>
      <rPr>
        <sz val="10"/>
        <color indexed="8"/>
        <rFont val="宋体"/>
        <family val="3"/>
        <charset val="134"/>
      </rPr>
      <t>十二、交通运输支出</t>
    </r>
  </si>
  <si>
    <r>
      <rPr>
        <sz val="10"/>
        <color theme="1"/>
        <rFont val="Times New Roman"/>
        <family val="1"/>
      </rPr>
      <t xml:space="preserve">    </t>
    </r>
    <r>
      <rPr>
        <sz val="10"/>
        <color theme="1"/>
        <rFont val="宋体"/>
        <family val="3"/>
        <charset val="134"/>
      </rPr>
      <t>环境保护税</t>
    </r>
  </si>
  <si>
    <r>
      <rPr>
        <sz val="10"/>
        <color indexed="8"/>
        <rFont val="宋体"/>
        <family val="3"/>
        <charset val="134"/>
      </rPr>
      <t>十三、资源勘探工业信息等支出</t>
    </r>
  </si>
  <si>
    <r>
      <rPr>
        <sz val="10"/>
        <color indexed="8"/>
        <rFont val="宋体"/>
        <family val="3"/>
        <charset val="134"/>
      </rPr>
      <t>　</t>
    </r>
    <r>
      <rPr>
        <sz val="10"/>
        <color indexed="8"/>
        <rFont val="Times New Roman"/>
        <family val="1"/>
      </rPr>
      <t xml:space="preserve">  </t>
    </r>
    <r>
      <rPr>
        <sz val="10"/>
        <color indexed="8"/>
        <rFont val="宋体"/>
        <family val="3"/>
        <charset val="134"/>
      </rPr>
      <t>其他税收收入</t>
    </r>
  </si>
  <si>
    <r>
      <rPr>
        <sz val="10"/>
        <color indexed="8"/>
        <rFont val="宋体"/>
        <family val="3"/>
        <charset val="134"/>
      </rPr>
      <t>十四、商业服务业等支出</t>
    </r>
  </si>
  <si>
    <r>
      <rPr>
        <sz val="10"/>
        <color indexed="8"/>
        <rFont val="宋体"/>
        <family val="3"/>
        <charset val="134"/>
      </rPr>
      <t>二、非税收入</t>
    </r>
  </si>
  <si>
    <r>
      <rPr>
        <sz val="10"/>
        <color indexed="8"/>
        <rFont val="宋体"/>
        <family val="3"/>
        <charset val="134"/>
      </rPr>
      <t>十五、金融支出</t>
    </r>
  </si>
  <si>
    <r>
      <rPr>
        <sz val="10"/>
        <color indexed="8"/>
        <rFont val="Times New Roman"/>
        <family val="1"/>
      </rPr>
      <t xml:space="preserve">    </t>
    </r>
    <r>
      <rPr>
        <sz val="10"/>
        <color indexed="8"/>
        <rFont val="宋体"/>
        <family val="3"/>
        <charset val="134"/>
      </rPr>
      <t>专项收入</t>
    </r>
  </si>
  <si>
    <r>
      <rPr>
        <sz val="10"/>
        <color indexed="8"/>
        <rFont val="宋体"/>
        <family val="3"/>
        <charset val="134"/>
      </rPr>
      <t>十六、自然资源海洋气象等支出</t>
    </r>
  </si>
  <si>
    <r>
      <rPr>
        <sz val="10"/>
        <color indexed="8"/>
        <rFont val="Times New Roman"/>
        <family val="1"/>
      </rPr>
      <t xml:space="preserve">    </t>
    </r>
    <r>
      <rPr>
        <sz val="10"/>
        <color indexed="8"/>
        <rFont val="宋体"/>
        <family val="3"/>
        <charset val="134"/>
      </rPr>
      <t>行政事业性收费收入</t>
    </r>
  </si>
  <si>
    <r>
      <rPr>
        <sz val="10"/>
        <color theme="1"/>
        <rFont val="宋体"/>
        <family val="3"/>
        <charset val="134"/>
      </rPr>
      <t>十七、住房保障支出</t>
    </r>
  </si>
  <si>
    <r>
      <rPr>
        <sz val="10"/>
        <color indexed="8"/>
        <rFont val="Times New Roman"/>
        <family val="1"/>
      </rPr>
      <t xml:space="preserve">    </t>
    </r>
    <r>
      <rPr>
        <sz val="10"/>
        <color indexed="8"/>
        <rFont val="宋体"/>
        <family val="3"/>
        <charset val="134"/>
      </rPr>
      <t>罚没收入</t>
    </r>
  </si>
  <si>
    <r>
      <rPr>
        <sz val="10"/>
        <color theme="1"/>
        <rFont val="宋体"/>
        <family val="3"/>
        <charset val="134"/>
      </rPr>
      <t>十八、粮油物资储备支出</t>
    </r>
  </si>
  <si>
    <r>
      <rPr>
        <sz val="10"/>
        <color indexed="8"/>
        <rFont val="Times New Roman"/>
        <family val="1"/>
      </rPr>
      <t xml:space="preserve">    </t>
    </r>
    <r>
      <rPr>
        <sz val="10"/>
        <color indexed="8"/>
        <rFont val="宋体"/>
        <family val="3"/>
        <charset val="134"/>
      </rPr>
      <t>国有资源（资产）有偿使用收入</t>
    </r>
  </si>
  <si>
    <r>
      <rPr>
        <sz val="10"/>
        <color indexed="8"/>
        <rFont val="宋体"/>
        <family val="3"/>
        <charset val="134"/>
      </rPr>
      <t>十九、灾害防治及应急管理支出</t>
    </r>
  </si>
  <si>
    <r>
      <rPr>
        <sz val="10"/>
        <color indexed="8"/>
        <rFont val="Times New Roman"/>
        <family val="1"/>
      </rPr>
      <t xml:space="preserve"> </t>
    </r>
    <r>
      <rPr>
        <sz val="10"/>
        <color theme="1"/>
        <rFont val="Times New Roman"/>
        <family val="1"/>
      </rPr>
      <t xml:space="preserve">   </t>
    </r>
    <r>
      <rPr>
        <sz val="10"/>
        <color theme="1"/>
        <rFont val="宋体"/>
        <family val="3"/>
        <charset val="134"/>
      </rPr>
      <t>政府住房基金收入</t>
    </r>
  </si>
  <si>
    <r>
      <rPr>
        <sz val="10"/>
        <color indexed="8"/>
        <rFont val="宋体"/>
        <family val="3"/>
        <charset val="134"/>
      </rPr>
      <t>二十、预备费</t>
    </r>
  </si>
  <si>
    <r>
      <rPr>
        <sz val="10"/>
        <color indexed="8"/>
        <rFont val="Times New Roman"/>
        <family val="1"/>
      </rPr>
      <t xml:space="preserve">    </t>
    </r>
    <r>
      <rPr>
        <sz val="10"/>
        <color indexed="8"/>
        <rFont val="宋体"/>
        <family val="3"/>
        <charset val="134"/>
      </rPr>
      <t>其他收入</t>
    </r>
  </si>
  <si>
    <r>
      <rPr>
        <sz val="10"/>
        <color indexed="8"/>
        <rFont val="宋体"/>
        <family val="3"/>
        <charset val="134"/>
      </rPr>
      <t>二十一、债务付息支出</t>
    </r>
  </si>
  <si>
    <r>
      <rPr>
        <sz val="10"/>
        <color indexed="8"/>
        <rFont val="宋体"/>
        <family val="3"/>
        <charset val="134"/>
      </rPr>
      <t>二十二、债务发行费用支出</t>
    </r>
  </si>
  <si>
    <r>
      <rPr>
        <sz val="10"/>
        <color indexed="8"/>
        <rFont val="宋体"/>
        <family val="3"/>
        <charset val="134"/>
      </rPr>
      <t>二十三、其他支出</t>
    </r>
  </si>
  <si>
    <r>
      <rPr>
        <sz val="14"/>
        <rFont val="黑体"/>
        <family val="3"/>
        <charset val="134"/>
      </rPr>
      <t>转移性收入合计</t>
    </r>
  </si>
  <si>
    <r>
      <rPr>
        <sz val="14"/>
        <rFont val="黑体"/>
        <family val="3"/>
        <charset val="134"/>
      </rPr>
      <t>转移性支出合计</t>
    </r>
  </si>
  <si>
    <r>
      <rPr>
        <sz val="10"/>
        <color indexed="8"/>
        <rFont val="宋体"/>
        <family val="3"/>
        <charset val="134"/>
      </rPr>
      <t>一、上级补助收入</t>
    </r>
  </si>
  <si>
    <r>
      <rPr>
        <sz val="10"/>
        <color indexed="8"/>
        <rFont val="宋体"/>
        <family val="3"/>
        <charset val="134"/>
      </rPr>
      <t>一、上解支出</t>
    </r>
  </si>
  <si>
    <r>
      <rPr>
        <sz val="10"/>
        <color indexed="8"/>
        <rFont val="宋体"/>
        <family val="3"/>
        <charset val="134"/>
      </rPr>
      <t>二、下级上解收入</t>
    </r>
  </si>
  <si>
    <r>
      <rPr>
        <sz val="10"/>
        <color indexed="8"/>
        <rFont val="宋体"/>
        <family val="3"/>
        <charset val="134"/>
      </rPr>
      <t>二、补助下级支出</t>
    </r>
  </si>
  <si>
    <r>
      <rPr>
        <sz val="10"/>
        <color indexed="8"/>
        <rFont val="宋体"/>
        <family val="3"/>
        <charset val="134"/>
      </rPr>
      <t>三、动用预算稳定调节基金</t>
    </r>
  </si>
  <si>
    <r>
      <rPr>
        <sz val="10"/>
        <color indexed="8"/>
        <rFont val="宋体"/>
        <family val="3"/>
        <charset val="134"/>
      </rPr>
      <t>三、地方政府债务还本支出</t>
    </r>
  </si>
  <si>
    <r>
      <rPr>
        <sz val="10"/>
        <color indexed="8"/>
        <rFont val="宋体"/>
        <family val="3"/>
        <charset val="134"/>
      </rPr>
      <t>四、调入资金</t>
    </r>
  </si>
  <si>
    <r>
      <rPr>
        <sz val="10"/>
        <color indexed="8"/>
        <rFont val="Times New Roman"/>
        <family val="1"/>
      </rPr>
      <t xml:space="preserve">    </t>
    </r>
    <r>
      <rPr>
        <sz val="10"/>
        <color indexed="8"/>
        <rFont val="宋体"/>
        <family val="3"/>
        <charset val="134"/>
      </rPr>
      <t>地方政府债券还本支出</t>
    </r>
    <r>
      <rPr>
        <sz val="10"/>
        <color indexed="8"/>
        <rFont val="Times New Roman"/>
        <family val="1"/>
      </rPr>
      <t>(</t>
    </r>
    <r>
      <rPr>
        <sz val="10"/>
        <color indexed="8"/>
        <rFont val="宋体"/>
        <family val="3"/>
        <charset val="134"/>
      </rPr>
      <t>再融资）</t>
    </r>
  </si>
  <si>
    <r>
      <rPr>
        <sz val="10"/>
        <color indexed="8"/>
        <rFont val="宋体"/>
        <family val="3"/>
        <charset val="134"/>
      </rPr>
      <t>五、债务转贷收入</t>
    </r>
    <r>
      <rPr>
        <sz val="10"/>
        <color indexed="8"/>
        <rFont val="Times New Roman"/>
        <family val="1"/>
      </rPr>
      <t xml:space="preserve"> </t>
    </r>
  </si>
  <si>
    <r>
      <rPr>
        <sz val="10"/>
        <color indexed="8"/>
        <rFont val="Times New Roman"/>
        <family val="1"/>
      </rPr>
      <t xml:space="preserve">    </t>
    </r>
    <r>
      <rPr>
        <sz val="10"/>
        <color indexed="8"/>
        <rFont val="宋体"/>
        <family val="3"/>
        <charset val="134"/>
      </rPr>
      <t>地方政府债券转贷收入</t>
    </r>
    <r>
      <rPr>
        <sz val="10"/>
        <color indexed="8"/>
        <rFont val="Times New Roman"/>
        <family val="1"/>
      </rPr>
      <t>(</t>
    </r>
    <r>
      <rPr>
        <sz val="10"/>
        <color indexed="8"/>
        <rFont val="宋体"/>
        <family val="3"/>
        <charset val="134"/>
      </rPr>
      <t>新增）</t>
    </r>
  </si>
  <si>
    <r>
      <rPr>
        <sz val="10"/>
        <color indexed="8"/>
        <rFont val="Times New Roman"/>
        <family val="1"/>
      </rPr>
      <t xml:space="preserve">    </t>
    </r>
    <r>
      <rPr>
        <sz val="10"/>
        <color indexed="8"/>
        <rFont val="宋体"/>
        <family val="3"/>
        <charset val="134"/>
      </rPr>
      <t>地方政府债券转贷收入</t>
    </r>
    <r>
      <rPr>
        <sz val="10"/>
        <color indexed="8"/>
        <rFont val="Times New Roman"/>
        <family val="1"/>
      </rPr>
      <t>(</t>
    </r>
    <r>
      <rPr>
        <sz val="10"/>
        <color indexed="8"/>
        <rFont val="宋体"/>
        <family val="3"/>
        <charset val="134"/>
      </rPr>
      <t>再融资）</t>
    </r>
  </si>
  <si>
    <r>
      <rPr>
        <sz val="10"/>
        <color indexed="8"/>
        <rFont val="宋体"/>
        <family val="3"/>
        <charset val="134"/>
      </rPr>
      <t>六、上年结转</t>
    </r>
  </si>
  <si>
    <t>表2</t>
  </si>
  <si>
    <t xml:space="preserve">2020年区级一般公共预算转移支付收支调整预算表 </t>
  </si>
  <si>
    <r>
      <rPr>
        <sz val="10"/>
        <color theme="1"/>
        <rFont val="宋体"/>
        <family val="3"/>
        <charset val="134"/>
      </rPr>
      <t>单位：万元</t>
    </r>
  </si>
  <si>
    <r>
      <rPr>
        <sz val="14"/>
        <rFont val="黑体"/>
        <family val="3"/>
        <charset val="134"/>
      </rPr>
      <t>收</t>
    </r>
    <r>
      <rPr>
        <sz val="14"/>
        <rFont val="Times New Roman"/>
        <family val="1"/>
      </rPr>
      <t xml:space="preserve">        </t>
    </r>
    <r>
      <rPr>
        <sz val="14"/>
        <rFont val="黑体"/>
        <family val="3"/>
        <charset val="134"/>
      </rPr>
      <t>入</t>
    </r>
  </si>
  <si>
    <r>
      <rPr>
        <sz val="14"/>
        <rFont val="黑体"/>
        <family val="3"/>
        <charset val="134"/>
      </rPr>
      <t>支</t>
    </r>
    <r>
      <rPr>
        <sz val="14"/>
        <rFont val="Times New Roman"/>
        <family val="1"/>
      </rPr>
      <t xml:space="preserve">        </t>
    </r>
    <r>
      <rPr>
        <sz val="14"/>
        <rFont val="黑体"/>
        <family val="3"/>
        <charset val="134"/>
      </rPr>
      <t>出</t>
    </r>
  </si>
  <si>
    <r>
      <rPr>
        <sz val="14"/>
        <color theme="1"/>
        <rFont val="黑体"/>
        <family val="3"/>
        <charset val="134"/>
      </rPr>
      <t>上级补助收入</t>
    </r>
  </si>
  <si>
    <r>
      <rPr>
        <sz val="14"/>
        <color theme="1"/>
        <rFont val="黑体"/>
        <family val="3"/>
        <charset val="134"/>
      </rPr>
      <t>补助街镇支出</t>
    </r>
  </si>
  <si>
    <r>
      <rPr>
        <sz val="10"/>
        <color theme="1"/>
        <rFont val="宋体"/>
        <family val="3"/>
        <charset val="134"/>
      </rPr>
      <t>一、一般性转移支付收入</t>
    </r>
  </si>
  <si>
    <r>
      <rPr>
        <sz val="10"/>
        <color theme="1"/>
        <rFont val="宋体"/>
        <family val="3"/>
        <charset val="134"/>
      </rPr>
      <t>一、一般性转移支付支出</t>
    </r>
  </si>
  <si>
    <r>
      <rPr>
        <sz val="10"/>
        <color theme="1"/>
        <rFont val="Times New Roman"/>
        <family val="1"/>
      </rPr>
      <t xml:space="preserve">    </t>
    </r>
    <r>
      <rPr>
        <sz val="10"/>
        <color theme="1"/>
        <rFont val="宋体"/>
        <family val="3"/>
        <charset val="134"/>
      </rPr>
      <t>所得税基数返还收入</t>
    </r>
    <r>
      <rPr>
        <sz val="10"/>
        <color theme="1"/>
        <rFont val="Times New Roman"/>
        <family val="1"/>
      </rPr>
      <t xml:space="preserve"> </t>
    </r>
  </si>
  <si>
    <r>
      <rPr>
        <sz val="10"/>
        <color theme="1"/>
        <rFont val="Times New Roman"/>
        <family val="1"/>
      </rPr>
      <t xml:space="preserve">    </t>
    </r>
    <r>
      <rPr>
        <sz val="10"/>
        <color theme="1"/>
        <rFont val="宋体"/>
        <family val="3"/>
        <charset val="134"/>
      </rPr>
      <t>基本运行事务转移支付</t>
    </r>
  </si>
  <si>
    <r>
      <rPr>
        <sz val="10"/>
        <color theme="1"/>
        <rFont val="Times New Roman"/>
        <family val="1"/>
      </rPr>
      <t xml:space="preserve">    </t>
    </r>
    <r>
      <rPr>
        <sz val="10"/>
        <color theme="1"/>
        <rFont val="宋体"/>
        <family val="3"/>
        <charset val="134"/>
      </rPr>
      <t>增值税税收返还收入</t>
    </r>
  </si>
  <si>
    <r>
      <rPr>
        <sz val="10"/>
        <color theme="1"/>
        <rFont val="Times New Roman"/>
        <family val="1"/>
      </rPr>
      <t xml:space="preserve">  </t>
    </r>
    <r>
      <rPr>
        <sz val="10"/>
        <color theme="1"/>
        <rFont val="宋体"/>
        <family val="3"/>
        <charset val="134"/>
      </rPr>
      <t>机关基本运行支出</t>
    </r>
  </si>
  <si>
    <r>
      <rPr>
        <sz val="10"/>
        <color theme="1"/>
        <rFont val="Times New Roman"/>
        <family val="1"/>
      </rPr>
      <t xml:space="preserve">    </t>
    </r>
    <r>
      <rPr>
        <sz val="10"/>
        <color theme="1"/>
        <rFont val="宋体"/>
        <family val="3"/>
        <charset val="134"/>
      </rPr>
      <t>消费税税收返还收入</t>
    </r>
  </si>
  <si>
    <r>
      <rPr>
        <sz val="10"/>
        <color theme="1"/>
        <rFont val="Times New Roman"/>
        <family val="1"/>
      </rPr>
      <t xml:space="preserve">  </t>
    </r>
    <r>
      <rPr>
        <sz val="10"/>
        <color theme="1"/>
        <rFont val="宋体"/>
        <family val="3"/>
        <charset val="134"/>
      </rPr>
      <t>村社运行支出</t>
    </r>
  </si>
  <si>
    <r>
      <rPr>
        <sz val="10"/>
        <color theme="1"/>
        <rFont val="Times New Roman"/>
        <family val="1"/>
      </rPr>
      <t xml:space="preserve">    </t>
    </r>
    <r>
      <rPr>
        <sz val="10"/>
        <color theme="1"/>
        <rFont val="宋体"/>
        <family val="3"/>
        <charset val="134"/>
      </rPr>
      <t>增值税</t>
    </r>
    <r>
      <rPr>
        <sz val="10"/>
        <color theme="1"/>
        <rFont val="Times New Roman"/>
        <family val="1"/>
      </rPr>
      <t>“</t>
    </r>
    <r>
      <rPr>
        <sz val="10"/>
        <color theme="1"/>
        <rFont val="宋体"/>
        <family val="3"/>
        <charset val="134"/>
      </rPr>
      <t>五五分享</t>
    </r>
    <r>
      <rPr>
        <sz val="10"/>
        <color theme="1"/>
        <rFont val="Times New Roman"/>
        <family val="1"/>
      </rPr>
      <t>”</t>
    </r>
    <r>
      <rPr>
        <sz val="10"/>
        <color theme="1"/>
        <rFont val="宋体"/>
        <family val="3"/>
        <charset val="134"/>
      </rPr>
      <t>税收返还收入</t>
    </r>
  </si>
  <si>
    <r>
      <rPr>
        <sz val="10"/>
        <color theme="1"/>
        <rFont val="Times New Roman"/>
        <family val="1"/>
      </rPr>
      <t xml:space="preserve">  </t>
    </r>
    <r>
      <rPr>
        <sz val="10"/>
        <color theme="1"/>
        <rFont val="宋体"/>
        <family val="3"/>
        <charset val="134"/>
      </rPr>
      <t>城市管理支出</t>
    </r>
  </si>
  <si>
    <r>
      <rPr>
        <sz val="10"/>
        <color theme="1"/>
        <rFont val="Times New Roman"/>
        <family val="1"/>
      </rPr>
      <t xml:space="preserve">    </t>
    </r>
    <r>
      <rPr>
        <sz val="10"/>
        <color theme="1"/>
        <rFont val="宋体"/>
        <family val="3"/>
        <charset val="134"/>
      </rPr>
      <t>体制补助收入</t>
    </r>
  </si>
  <si>
    <r>
      <rPr>
        <sz val="10"/>
        <color theme="1"/>
        <rFont val="Times New Roman"/>
        <family val="1"/>
      </rPr>
      <t xml:space="preserve">  </t>
    </r>
    <r>
      <rPr>
        <sz val="10"/>
        <color theme="1"/>
        <rFont val="宋体"/>
        <family val="3"/>
        <charset val="134"/>
      </rPr>
      <t>社会管理事务支出</t>
    </r>
  </si>
  <si>
    <r>
      <rPr>
        <sz val="10"/>
        <color theme="1"/>
        <rFont val="Times New Roman"/>
        <family val="1"/>
      </rPr>
      <t xml:space="preserve">    </t>
    </r>
    <r>
      <rPr>
        <sz val="10"/>
        <color theme="1"/>
        <rFont val="宋体"/>
        <family val="3"/>
        <charset val="134"/>
      </rPr>
      <t>均衡性转移支付收入</t>
    </r>
  </si>
  <si>
    <r>
      <rPr>
        <sz val="10"/>
        <color theme="1"/>
        <rFont val="Times New Roman"/>
        <family val="1"/>
      </rPr>
      <t xml:space="preserve">    </t>
    </r>
    <r>
      <rPr>
        <sz val="10"/>
        <color theme="1"/>
        <rFont val="宋体"/>
        <family val="3"/>
        <charset val="134"/>
      </rPr>
      <t>共同财政事权转移支付</t>
    </r>
  </si>
  <si>
    <r>
      <rPr>
        <sz val="10"/>
        <color theme="1"/>
        <rFont val="Times New Roman"/>
        <family val="1"/>
      </rPr>
      <t xml:space="preserve">    </t>
    </r>
    <r>
      <rPr>
        <sz val="10"/>
        <color theme="1"/>
        <rFont val="宋体"/>
        <family val="3"/>
        <charset val="134"/>
      </rPr>
      <t>贫困地区转移支付收入</t>
    </r>
  </si>
  <si>
    <r>
      <rPr>
        <sz val="10"/>
        <color theme="1"/>
        <rFont val="Times New Roman"/>
        <family val="1"/>
      </rPr>
      <t xml:space="preserve">  </t>
    </r>
    <r>
      <rPr>
        <sz val="10"/>
        <color theme="1"/>
        <rFont val="宋体"/>
        <family val="3"/>
        <charset val="134"/>
      </rPr>
      <t>民政社保支出</t>
    </r>
  </si>
  <si>
    <r>
      <rPr>
        <sz val="10"/>
        <color theme="1"/>
        <rFont val="Times New Roman"/>
        <family val="1"/>
      </rPr>
      <t xml:space="preserve">    </t>
    </r>
    <r>
      <rPr>
        <sz val="10"/>
        <color theme="1"/>
        <rFont val="宋体"/>
        <family val="3"/>
        <charset val="134"/>
      </rPr>
      <t>县级基本财力保障机制奖补资金</t>
    </r>
    <r>
      <rPr>
        <sz val="10"/>
        <color theme="1"/>
        <rFont val="Times New Roman"/>
        <family val="1"/>
      </rPr>
      <t xml:space="preserve"> </t>
    </r>
  </si>
  <si>
    <r>
      <rPr>
        <sz val="10"/>
        <color theme="1"/>
        <rFont val="Times New Roman"/>
        <family val="1"/>
      </rPr>
      <t xml:space="preserve">  </t>
    </r>
    <r>
      <rPr>
        <sz val="10"/>
        <color theme="1"/>
        <rFont val="宋体"/>
        <family val="3"/>
        <charset val="134"/>
      </rPr>
      <t>村社</t>
    </r>
    <r>
      <rPr>
        <sz val="10"/>
        <color theme="1"/>
        <rFont val="Times New Roman"/>
        <family val="1"/>
      </rPr>
      <t>“</t>
    </r>
    <r>
      <rPr>
        <sz val="10"/>
        <color theme="1"/>
        <rFont val="宋体"/>
        <family val="3"/>
        <charset val="134"/>
      </rPr>
      <t>四职</t>
    </r>
    <r>
      <rPr>
        <sz val="10"/>
        <color theme="1"/>
        <rFont val="Times New Roman"/>
        <family val="1"/>
      </rPr>
      <t>”</t>
    </r>
    <r>
      <rPr>
        <sz val="10"/>
        <color theme="1"/>
        <rFont val="宋体"/>
        <family val="3"/>
        <charset val="134"/>
      </rPr>
      <t>干部保险及考核支出</t>
    </r>
  </si>
  <si>
    <r>
      <rPr>
        <sz val="10"/>
        <color theme="1"/>
        <rFont val="Times New Roman"/>
        <family val="1"/>
      </rPr>
      <t xml:space="preserve">    </t>
    </r>
    <r>
      <rPr>
        <sz val="10"/>
        <color theme="1"/>
        <rFont val="宋体"/>
        <family val="3"/>
        <charset val="134"/>
      </rPr>
      <t>结算补助</t>
    </r>
    <r>
      <rPr>
        <sz val="10"/>
        <color theme="1"/>
        <rFont val="Times New Roman"/>
        <family val="1"/>
      </rPr>
      <t xml:space="preserve"> </t>
    </r>
  </si>
  <si>
    <r>
      <rPr>
        <sz val="10"/>
        <color theme="1"/>
        <rFont val="Times New Roman"/>
        <family val="1"/>
      </rPr>
      <t xml:space="preserve">  </t>
    </r>
    <r>
      <rPr>
        <sz val="10"/>
        <color theme="1"/>
        <rFont val="宋体"/>
        <family val="3"/>
        <charset val="134"/>
      </rPr>
      <t>专职巡逻员、专职消防员等人员支出</t>
    </r>
  </si>
  <si>
    <r>
      <rPr>
        <sz val="10"/>
        <color theme="1"/>
        <rFont val="Times New Roman"/>
        <family val="1"/>
      </rPr>
      <t xml:space="preserve">    </t>
    </r>
    <r>
      <rPr>
        <sz val="10"/>
        <color theme="1"/>
        <rFont val="宋体"/>
        <family val="3"/>
        <charset val="134"/>
      </rPr>
      <t>资源枯竭型城市转移支付补助支出</t>
    </r>
  </si>
  <si>
    <r>
      <rPr>
        <sz val="10"/>
        <color theme="1"/>
        <rFont val="Times New Roman"/>
        <family val="1"/>
      </rPr>
      <t xml:space="preserve">    </t>
    </r>
    <r>
      <rPr>
        <sz val="10"/>
        <color theme="1"/>
        <rFont val="宋体"/>
        <family val="3"/>
        <charset val="134"/>
      </rPr>
      <t>结算补助</t>
    </r>
  </si>
  <si>
    <r>
      <rPr>
        <sz val="10"/>
        <color theme="1"/>
        <rFont val="Times New Roman"/>
        <family val="1"/>
      </rPr>
      <t xml:space="preserve">    </t>
    </r>
    <r>
      <rPr>
        <sz val="10"/>
        <color theme="1"/>
        <rFont val="宋体"/>
        <family val="3"/>
        <charset val="134"/>
      </rPr>
      <t>重点生态功能区转移支付收入</t>
    </r>
  </si>
  <si>
    <r>
      <rPr>
        <sz val="10"/>
        <color theme="1"/>
        <rFont val="Times New Roman"/>
        <family val="1"/>
      </rPr>
      <t xml:space="preserve">    </t>
    </r>
    <r>
      <rPr>
        <sz val="10"/>
        <color theme="1"/>
        <rFont val="宋体"/>
        <family val="3"/>
        <charset val="134"/>
      </rPr>
      <t>固定数额补助</t>
    </r>
    <r>
      <rPr>
        <sz val="10"/>
        <color theme="1"/>
        <rFont val="Times New Roman"/>
        <family val="1"/>
      </rPr>
      <t xml:space="preserve"> </t>
    </r>
  </si>
  <si>
    <r>
      <rPr>
        <sz val="10"/>
        <color theme="1"/>
        <rFont val="Times New Roman"/>
        <family val="1"/>
      </rPr>
      <t xml:space="preserve">    </t>
    </r>
    <r>
      <rPr>
        <sz val="10"/>
        <color theme="1"/>
        <rFont val="宋体"/>
        <family val="3"/>
        <charset val="134"/>
      </rPr>
      <t>一般公共服务共同财政事权转移支付收入</t>
    </r>
  </si>
  <si>
    <r>
      <rPr>
        <sz val="10"/>
        <color theme="1"/>
        <rFont val="Times New Roman"/>
        <family val="1"/>
      </rPr>
      <t xml:space="preserve">    </t>
    </r>
    <r>
      <rPr>
        <sz val="10"/>
        <color theme="1"/>
        <rFont val="宋体"/>
        <family val="3"/>
        <charset val="134"/>
      </rPr>
      <t>公共安全共同财政事权转移支付收入</t>
    </r>
  </si>
  <si>
    <r>
      <rPr>
        <sz val="10"/>
        <color theme="1"/>
        <rFont val="Times New Roman"/>
        <family val="1"/>
      </rPr>
      <t xml:space="preserve">    </t>
    </r>
    <r>
      <rPr>
        <sz val="10"/>
        <color theme="1"/>
        <rFont val="宋体"/>
        <family val="3"/>
        <charset val="134"/>
      </rPr>
      <t>教育共同财政事权转移支付收入</t>
    </r>
  </si>
  <si>
    <r>
      <rPr>
        <sz val="10"/>
        <color theme="1"/>
        <rFont val="Times New Roman"/>
        <family val="1"/>
      </rPr>
      <t xml:space="preserve">    </t>
    </r>
    <r>
      <rPr>
        <sz val="10"/>
        <color theme="1"/>
        <rFont val="宋体"/>
        <family val="3"/>
        <charset val="134"/>
      </rPr>
      <t>文化旅游体育与传媒共同财政事权转移支付收入</t>
    </r>
  </si>
  <si>
    <r>
      <rPr>
        <sz val="10"/>
        <color theme="1"/>
        <rFont val="Times New Roman"/>
        <family val="1"/>
      </rPr>
      <t xml:space="preserve">    </t>
    </r>
    <r>
      <rPr>
        <sz val="10"/>
        <color theme="1"/>
        <rFont val="宋体"/>
        <family val="3"/>
        <charset val="134"/>
      </rPr>
      <t>社会保障和就业共同财政事权转移支付</t>
    </r>
  </si>
  <si>
    <r>
      <rPr>
        <sz val="10"/>
        <color theme="1"/>
        <rFont val="Times New Roman"/>
        <family val="1"/>
      </rPr>
      <t xml:space="preserve">    </t>
    </r>
    <r>
      <rPr>
        <sz val="10"/>
        <color theme="1"/>
        <rFont val="宋体"/>
        <family val="3"/>
        <charset val="134"/>
      </rPr>
      <t>医疗卫生共同财政事权转移支付收入</t>
    </r>
  </si>
  <si>
    <r>
      <rPr>
        <sz val="10"/>
        <color theme="1"/>
        <rFont val="Times New Roman"/>
        <family val="1"/>
      </rPr>
      <t xml:space="preserve">    </t>
    </r>
    <r>
      <rPr>
        <sz val="10"/>
        <color theme="1"/>
        <rFont val="宋体"/>
        <family val="3"/>
        <charset val="134"/>
      </rPr>
      <t>节能环保共同财政事权转移支付收入</t>
    </r>
  </si>
  <si>
    <r>
      <rPr>
        <sz val="10"/>
        <color theme="1"/>
        <rFont val="Times New Roman"/>
        <family val="1"/>
      </rPr>
      <t xml:space="preserve">    </t>
    </r>
    <r>
      <rPr>
        <sz val="10"/>
        <color theme="1"/>
        <rFont val="宋体"/>
        <family val="3"/>
        <charset val="134"/>
      </rPr>
      <t>农林水共同财政事权转移支付收入</t>
    </r>
  </si>
  <si>
    <r>
      <rPr>
        <sz val="10"/>
        <color theme="1"/>
        <rFont val="Times New Roman"/>
        <family val="1"/>
      </rPr>
      <t xml:space="preserve">    </t>
    </r>
    <r>
      <rPr>
        <sz val="10"/>
        <color theme="1"/>
        <rFont val="宋体"/>
        <family val="3"/>
        <charset val="134"/>
      </rPr>
      <t>交通运输共同财政事权转移支付收入</t>
    </r>
  </si>
  <si>
    <r>
      <rPr>
        <sz val="10"/>
        <color theme="1"/>
        <rFont val="Times New Roman"/>
        <family val="1"/>
      </rPr>
      <t xml:space="preserve">    </t>
    </r>
    <r>
      <rPr>
        <sz val="10"/>
        <color theme="1"/>
        <rFont val="宋体"/>
        <family val="3"/>
        <charset val="134"/>
      </rPr>
      <t>住房保障共同财政事权转移支付收入</t>
    </r>
  </si>
  <si>
    <r>
      <rPr>
        <sz val="10"/>
        <color theme="1"/>
        <rFont val="Times New Roman"/>
        <family val="1"/>
      </rPr>
      <t xml:space="preserve">    </t>
    </r>
    <r>
      <rPr>
        <sz val="10"/>
        <color theme="1"/>
        <rFont val="宋体"/>
        <family val="3"/>
        <charset val="134"/>
      </rPr>
      <t>其他一般性转移支付收入</t>
    </r>
  </si>
  <si>
    <r>
      <rPr>
        <sz val="10"/>
        <color theme="1"/>
        <rFont val="宋体"/>
        <family val="3"/>
        <charset val="134"/>
      </rPr>
      <t>二、专项转移支付收入</t>
    </r>
  </si>
  <si>
    <r>
      <rPr>
        <sz val="10"/>
        <color theme="1"/>
        <rFont val="宋体"/>
        <family val="3"/>
        <charset val="134"/>
      </rPr>
      <t>二、专项转移支付支出</t>
    </r>
  </si>
  <si>
    <t>表3</t>
  </si>
  <si>
    <r>
      <t>2020</t>
    </r>
    <r>
      <rPr>
        <sz val="22"/>
        <color theme="1"/>
        <rFont val="方正小标宋_GBK"/>
        <family val="4"/>
        <charset val="134"/>
      </rPr>
      <t>年区级政府性基金预算收支调整预算表</t>
    </r>
    <r>
      <rPr>
        <sz val="22"/>
        <color theme="1"/>
        <rFont val="Times New Roman"/>
        <family val="1"/>
      </rPr>
      <t xml:space="preserve"> </t>
    </r>
  </si>
  <si>
    <r>
      <rPr>
        <sz val="10"/>
        <rFont val="宋体"/>
        <family val="3"/>
        <charset val="134"/>
      </rPr>
      <t>单位：万元</t>
    </r>
  </si>
  <si>
    <r>
      <rPr>
        <sz val="10"/>
        <rFont val="宋体"/>
        <family val="3"/>
        <charset val="134"/>
      </rPr>
      <t>一、污水处理费收入</t>
    </r>
  </si>
  <si>
    <r>
      <rPr>
        <sz val="10"/>
        <rFont val="宋体"/>
        <family val="3"/>
        <charset val="134"/>
      </rPr>
      <t>一、文化旅游体育与传媒支出</t>
    </r>
  </si>
  <si>
    <r>
      <rPr>
        <sz val="10"/>
        <rFont val="宋体"/>
        <family val="3"/>
        <charset val="134"/>
      </rPr>
      <t>二、社会保障和就业支出</t>
    </r>
  </si>
  <si>
    <r>
      <rPr>
        <sz val="10"/>
        <rFont val="宋体"/>
        <family val="3"/>
        <charset val="134"/>
      </rPr>
      <t>三、城乡社区支出</t>
    </r>
  </si>
  <si>
    <r>
      <rPr>
        <sz val="10"/>
        <rFont val="宋体"/>
        <family val="3"/>
        <charset val="134"/>
      </rPr>
      <t>四、农林水支出</t>
    </r>
  </si>
  <si>
    <r>
      <rPr>
        <sz val="10"/>
        <rFont val="宋体"/>
        <family val="3"/>
        <charset val="134"/>
      </rPr>
      <t>五、交通运输支出</t>
    </r>
  </si>
  <si>
    <r>
      <rPr>
        <sz val="10"/>
        <rFont val="宋体"/>
        <family val="3"/>
        <charset val="134"/>
      </rPr>
      <t>六、其他支出</t>
    </r>
  </si>
  <si>
    <r>
      <rPr>
        <sz val="10"/>
        <rFont val="宋体"/>
        <family val="3"/>
        <charset val="134"/>
      </rPr>
      <t>七、债务付息支出</t>
    </r>
  </si>
  <si>
    <r>
      <rPr>
        <sz val="10"/>
        <rFont val="宋体"/>
        <family val="3"/>
        <charset val="134"/>
      </rPr>
      <t>八、债务发行费用支出</t>
    </r>
  </si>
  <si>
    <r>
      <rPr>
        <sz val="10"/>
        <rFont val="宋体"/>
        <family val="3"/>
        <charset val="134"/>
      </rPr>
      <t>九、抗疫特别国债安排的支出</t>
    </r>
  </si>
  <si>
    <r>
      <rPr>
        <sz val="10"/>
        <rFont val="宋体"/>
        <family val="3"/>
        <charset val="134"/>
      </rPr>
      <t>一、上级补助收入</t>
    </r>
  </si>
  <si>
    <r>
      <rPr>
        <sz val="10"/>
        <rFont val="宋体"/>
        <family val="3"/>
        <charset val="134"/>
      </rPr>
      <t>一、调出资金</t>
    </r>
  </si>
  <si>
    <r>
      <rPr>
        <sz val="10"/>
        <color indexed="8"/>
        <rFont val="宋体"/>
        <family val="3"/>
        <charset val="134"/>
      </rPr>
      <t>二、债务转贷收入</t>
    </r>
  </si>
  <si>
    <r>
      <rPr>
        <sz val="10"/>
        <rFont val="宋体"/>
        <family val="3"/>
        <charset val="134"/>
      </rPr>
      <t>二、债务还本支出</t>
    </r>
  </si>
  <si>
    <r>
      <t xml:space="preserve">    </t>
    </r>
    <r>
      <rPr>
        <sz val="10"/>
        <color indexed="8"/>
        <rFont val="宋体"/>
        <family val="3"/>
        <charset val="134"/>
      </rPr>
      <t>地方政府债券转贷收入</t>
    </r>
    <r>
      <rPr>
        <sz val="10"/>
        <color indexed="8"/>
        <rFont val="Times New Roman"/>
        <family val="1"/>
      </rPr>
      <t>(</t>
    </r>
    <r>
      <rPr>
        <sz val="10"/>
        <color indexed="8"/>
        <rFont val="宋体"/>
        <family val="3"/>
        <charset val="134"/>
      </rPr>
      <t>新增）</t>
    </r>
  </si>
  <si>
    <r>
      <t xml:space="preserve">    </t>
    </r>
    <r>
      <rPr>
        <sz val="10"/>
        <color indexed="8"/>
        <rFont val="宋体"/>
        <family val="3"/>
        <charset val="134"/>
      </rPr>
      <t>地方政府债券还本支出</t>
    </r>
  </si>
  <si>
    <r>
      <t xml:space="preserve">    </t>
    </r>
    <r>
      <rPr>
        <sz val="10"/>
        <color indexed="8"/>
        <rFont val="宋体"/>
        <family val="3"/>
        <charset val="134"/>
      </rPr>
      <t>地方政府债券转贷收入</t>
    </r>
    <r>
      <rPr>
        <sz val="10"/>
        <color indexed="8"/>
        <rFont val="Times New Roman"/>
        <family val="1"/>
      </rPr>
      <t>(</t>
    </r>
    <r>
      <rPr>
        <sz val="10"/>
        <color indexed="8"/>
        <rFont val="宋体"/>
        <family val="3"/>
        <charset val="134"/>
      </rPr>
      <t>再融资）</t>
    </r>
  </si>
  <si>
    <r>
      <rPr>
        <sz val="10"/>
        <color indexed="8"/>
        <rFont val="宋体"/>
        <family val="3"/>
        <charset val="134"/>
      </rPr>
      <t>三、上解支出</t>
    </r>
  </si>
  <si>
    <r>
      <rPr>
        <sz val="10"/>
        <color indexed="8"/>
        <rFont val="宋体"/>
        <family val="3"/>
        <charset val="134"/>
      </rPr>
      <t>三、上年结转</t>
    </r>
  </si>
  <si>
    <r>
      <rPr>
        <sz val="10"/>
        <color indexed="8"/>
        <rFont val="宋体"/>
        <family val="3"/>
        <charset val="134"/>
      </rPr>
      <t>四、补助下级支出</t>
    </r>
  </si>
  <si>
    <t>表4</t>
  </si>
  <si>
    <r>
      <t>2020</t>
    </r>
    <r>
      <rPr>
        <sz val="22"/>
        <color theme="1"/>
        <rFont val="方正小标宋_GBK"/>
        <family val="4"/>
        <charset val="134"/>
      </rPr>
      <t>年区级国有资本经营预算收支调整预算表</t>
    </r>
    <r>
      <rPr>
        <sz val="22"/>
        <color theme="1"/>
        <rFont val="Times New Roman"/>
        <family val="1"/>
      </rPr>
      <t xml:space="preserve"> </t>
    </r>
  </si>
  <si>
    <r>
      <rPr>
        <sz val="10"/>
        <rFont val="宋体"/>
        <family val="3"/>
        <charset val="134"/>
      </rPr>
      <t>一、利润收入</t>
    </r>
  </si>
  <si>
    <r>
      <rPr>
        <sz val="10"/>
        <rFont val="宋体"/>
        <family val="3"/>
        <charset val="134"/>
      </rPr>
      <t>一、解决历史遗留问题及改革成本支出</t>
    </r>
  </si>
  <si>
    <r>
      <rPr>
        <sz val="10"/>
        <rFont val="宋体"/>
        <family val="3"/>
        <charset val="134"/>
      </rPr>
      <t>二、股利、股息收入</t>
    </r>
  </si>
  <si>
    <r>
      <t xml:space="preserve"> “</t>
    </r>
    <r>
      <rPr>
        <sz val="10"/>
        <rFont val="宋体"/>
        <family val="3"/>
        <charset val="134"/>
      </rPr>
      <t>三供一业</t>
    </r>
    <r>
      <rPr>
        <sz val="10"/>
        <rFont val="Times New Roman"/>
        <family val="1"/>
      </rPr>
      <t>”</t>
    </r>
    <r>
      <rPr>
        <sz val="10"/>
        <rFont val="宋体"/>
        <family val="3"/>
        <charset val="134"/>
      </rPr>
      <t>移交补助支出</t>
    </r>
  </si>
  <si>
    <r>
      <t xml:space="preserve">  </t>
    </r>
    <r>
      <rPr>
        <sz val="10"/>
        <rFont val="宋体"/>
        <family val="3"/>
        <charset val="134"/>
      </rPr>
      <t>其他历史遗留及改革成本支出</t>
    </r>
  </si>
  <si>
    <r>
      <rPr>
        <sz val="10"/>
        <rFont val="宋体"/>
        <family val="3"/>
        <charset val="134"/>
      </rPr>
      <t>二、国有企业资本金注入</t>
    </r>
  </si>
  <si>
    <r>
      <t xml:space="preserve">  </t>
    </r>
    <r>
      <rPr>
        <sz val="10"/>
        <rFont val="宋体"/>
        <family val="3"/>
        <charset val="134"/>
      </rPr>
      <t>支持科技进步支出</t>
    </r>
  </si>
  <si>
    <r>
      <t xml:space="preserve">  </t>
    </r>
    <r>
      <rPr>
        <sz val="10"/>
        <rFont val="宋体"/>
        <family val="3"/>
        <charset val="134"/>
      </rPr>
      <t>其他国有企业资本金注入</t>
    </r>
  </si>
  <si>
    <r>
      <rPr>
        <sz val="10"/>
        <rFont val="宋体"/>
        <family val="3"/>
        <charset val="134"/>
      </rPr>
      <t>三、金融企业国有资本经营预算支出</t>
    </r>
  </si>
  <si>
    <r>
      <t xml:space="preserve">   </t>
    </r>
    <r>
      <rPr>
        <sz val="10"/>
        <rFont val="宋体"/>
        <family val="3"/>
        <charset val="134"/>
      </rPr>
      <t>资本性支出</t>
    </r>
  </si>
  <si>
    <r>
      <t xml:space="preserve">  </t>
    </r>
    <r>
      <rPr>
        <sz val="10"/>
        <rFont val="宋体"/>
        <family val="3"/>
        <charset val="134"/>
      </rPr>
      <t>其他金融国有资本经营预算支出</t>
    </r>
  </si>
  <si>
    <r>
      <rPr>
        <sz val="10"/>
        <rFont val="宋体"/>
        <family val="3"/>
        <charset val="134"/>
      </rPr>
      <t>四、其他国有资本经营预算支出</t>
    </r>
  </si>
  <si>
    <r>
      <t xml:space="preserve">  </t>
    </r>
    <r>
      <rPr>
        <sz val="10"/>
        <rFont val="宋体"/>
        <family val="3"/>
        <charset val="134"/>
      </rPr>
      <t>其他国有资本经营预算支出</t>
    </r>
    <r>
      <rPr>
        <sz val="10"/>
        <rFont val="Times New Roman"/>
        <family val="1"/>
      </rPr>
      <t xml:space="preserve">  </t>
    </r>
  </si>
  <si>
    <r>
      <t xml:space="preserve"> </t>
    </r>
    <r>
      <rPr>
        <sz val="10"/>
        <rFont val="宋体"/>
        <family val="3"/>
        <charset val="134"/>
      </rPr>
      <t>一、调出资金</t>
    </r>
  </si>
  <si>
    <r>
      <rPr>
        <sz val="10"/>
        <rFont val="宋体"/>
        <family val="3"/>
        <charset val="134"/>
      </rPr>
      <t>二、上年结转</t>
    </r>
  </si>
  <si>
    <t>表24</t>
  </si>
  <si>
    <t xml:space="preserve">2020年全区社会保险基金预算收支预算表 </t>
  </si>
  <si>
    <t>收        入</t>
  </si>
  <si>
    <t>支        出</t>
  </si>
  <si>
    <t xml:space="preserve">注：按照市级统筹的管理方式，市级编制全市社会保险基金预算草案，本表反映2020年收支平衡情况。 </t>
  </si>
  <si>
    <t>附表5</t>
    <phoneticPr fontId="54" type="noConversion"/>
  </si>
  <si>
    <t>重庆市北碚区2020年地方政府债务限额调整情况表</t>
    <phoneticPr fontId="54" type="noConversion"/>
  </si>
  <si>
    <t>单位：亿元</t>
  </si>
  <si>
    <t>项    目</t>
  </si>
  <si>
    <t>额度</t>
    <phoneticPr fontId="54" type="noConversion"/>
  </si>
  <si>
    <t>一、2019年地方政府债务限额</t>
    <phoneticPr fontId="54" type="noConversion"/>
  </si>
  <si>
    <t>其中： 一般债务限额</t>
  </si>
  <si>
    <t xml:space="preserve">       专项债务限额</t>
    <phoneticPr fontId="54" type="noConversion"/>
  </si>
  <si>
    <t>二、2020年新增地方政府债务限额</t>
    <phoneticPr fontId="54" type="noConversion"/>
  </si>
  <si>
    <t>附：提前下达的2020年新增地方政府债务限额</t>
    <phoneticPr fontId="54" type="noConversion"/>
  </si>
  <si>
    <t>三、2020年地方政府债务限额</t>
    <phoneticPr fontId="54" type="noConversion"/>
  </si>
  <si>
    <t>注：2020年限额文件尚未下达。</t>
    <phoneticPr fontId="54" type="noConversion"/>
  </si>
  <si>
    <t>附表6</t>
    <phoneticPr fontId="54" type="noConversion"/>
  </si>
  <si>
    <t>重庆市北碚区2020年限额调整地方政府债券资金安排表</t>
    <phoneticPr fontId="54" type="noConversion"/>
  </si>
  <si>
    <t>序号</t>
  </si>
  <si>
    <t>项目名称</t>
    <phoneticPr fontId="54" type="noConversion"/>
  </si>
  <si>
    <t>项目类型</t>
  </si>
  <si>
    <t>项目主管部门</t>
    <phoneticPr fontId="54" type="noConversion"/>
  </si>
  <si>
    <t>债券性质</t>
    <phoneticPr fontId="54" type="noConversion"/>
  </si>
  <si>
    <t>债券规模</t>
    <phoneticPr fontId="54" type="noConversion"/>
  </si>
  <si>
    <t>中小学机器人教育工作室项目</t>
    <phoneticPr fontId="54" type="noConversion"/>
  </si>
  <si>
    <t>教育</t>
    <phoneticPr fontId="54" type="noConversion"/>
  </si>
  <si>
    <t>重庆市北碚区教育委员会</t>
    <phoneticPr fontId="54" type="noConversion"/>
  </si>
  <si>
    <t>一般债券</t>
    <phoneticPr fontId="54" type="noConversion"/>
  </si>
  <si>
    <t>重庆市兼善中学蔡家校区等教育基础设施项目</t>
    <phoneticPr fontId="54" type="noConversion"/>
  </si>
  <si>
    <t>蔡家公司片区基础设施建设项目</t>
    <phoneticPr fontId="54" type="noConversion"/>
  </si>
  <si>
    <t>市政建设</t>
    <phoneticPr fontId="54" type="noConversion"/>
  </si>
  <si>
    <t>重庆市北碚区城市管理局</t>
    <phoneticPr fontId="54" type="noConversion"/>
  </si>
  <si>
    <t>歇马公租房小学及幼儿园等教育基础设施项目</t>
    <phoneticPr fontId="54" type="noConversion"/>
  </si>
  <si>
    <t>新城公司片区基础设施建设项目</t>
    <phoneticPr fontId="54" type="noConversion"/>
  </si>
  <si>
    <t>北泉公司片区基础设施建设项目</t>
    <phoneticPr fontId="54" type="noConversion"/>
  </si>
  <si>
    <t>G212井口至快速路二横线工程、歇马隧道临时用地复垦、偏岩老街整治项目</t>
    <phoneticPr fontId="54" type="noConversion"/>
  </si>
  <si>
    <t>智慧城市、智慧缙云项目</t>
    <phoneticPr fontId="54" type="noConversion"/>
  </si>
  <si>
    <t>缙云山片区生态环境综合整治二期项目</t>
    <phoneticPr fontId="54" type="noConversion"/>
  </si>
  <si>
    <t>生态建设和环境保护</t>
    <phoneticPr fontId="54" type="noConversion"/>
  </si>
  <si>
    <t>重庆市北碚区生态环境局</t>
    <phoneticPr fontId="54" type="noConversion"/>
  </si>
  <si>
    <t>专项债券</t>
    <phoneticPr fontId="54" type="noConversion"/>
  </si>
  <si>
    <t>北碚城乡文化综合运营项目</t>
    <phoneticPr fontId="54" type="noConversion"/>
  </si>
  <si>
    <t>蔡家智慧新城建设及城市品质提升项目</t>
    <phoneticPr fontId="54" type="noConversion"/>
  </si>
  <si>
    <t>歇马棚改项目</t>
    <phoneticPr fontId="54" type="noConversion"/>
  </si>
  <si>
    <t>棚改</t>
    <phoneticPr fontId="54" type="noConversion"/>
  </si>
  <si>
    <t>重庆市北碚区住房和城乡建设委员会</t>
    <phoneticPr fontId="54" type="noConversion"/>
  </si>
  <si>
    <t>北温泉街道长坝咀片区城中村改造项目</t>
    <phoneticPr fontId="54" type="noConversion"/>
  </si>
  <si>
    <t>蔡家嘴城中村改造项目</t>
    <phoneticPr fontId="54" type="noConversion"/>
  </si>
  <si>
    <t>北碚区城乡基础设施建设项目（一期）</t>
    <phoneticPr fontId="54" type="noConversion"/>
  </si>
  <si>
    <t>注：本表反映本级当年新增地方政府债券资金使用安排，由县级以上地方各级财政部门在本级人民代表大会常务委员会批准预算调整方案后二十日内公开。</t>
    <phoneticPr fontId="5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</si>
</sst>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43" formatCode="_ * #,##0.00_ ;_ * \-#,##0.00_ ;_ * &quot;-&quot;??_ ;_ @_ "/>
    <numFmt numFmtId="176" formatCode="0;[Red]0"/>
    <numFmt numFmtId="177" formatCode="0_ "/>
    <numFmt numFmtId="178" formatCode="0.0_ "/>
    <numFmt numFmtId="179" formatCode="0_);[Red]\(0\)"/>
    <numFmt numFmtId="180" formatCode="_ * #,##0_ ;_ * \-#,##0_ ;_ * &quot;-&quot;??_ ;_ @_ "/>
    <numFmt numFmtId="181" formatCode="#,##0_);[Red]\(#,##0\)"/>
    <numFmt numFmtId="182" formatCode="#,##0_ "/>
  </numFmts>
  <fonts count="61">
    <font>
      <sz val="11"/>
      <color theme="1"/>
      <name val="宋体"/>
      <charset val="134"/>
      <scheme val="minor"/>
    </font>
    <font>
      <sz val="12"/>
      <name val="仿宋_GB2312"/>
      <charset val="134"/>
    </font>
    <font>
      <sz val="14"/>
      <color theme="1"/>
      <name val="方正黑体_GBK"/>
      <family val="4"/>
      <charset val="134"/>
    </font>
    <font>
      <sz val="18"/>
      <color theme="1"/>
      <name val="方正小标宋_GBK"/>
      <family val="4"/>
      <charset val="134"/>
    </font>
    <font>
      <sz val="14"/>
      <name val="黑体"/>
      <family val="3"/>
      <charset val="134"/>
    </font>
    <font>
      <sz val="10"/>
      <color theme="1"/>
      <name val="宋体"/>
      <family val="3"/>
      <charset val="134"/>
      <scheme val="minor"/>
    </font>
    <font>
      <sz val="14"/>
      <color theme="1"/>
      <name val="黑体"/>
      <family val="3"/>
      <charset val="134"/>
    </font>
    <font>
      <b/>
      <sz val="12"/>
      <name val="宋体"/>
      <family val="3"/>
      <charset val="134"/>
      <scheme val="minor"/>
    </font>
    <font>
      <sz val="10"/>
      <name val="宋体"/>
      <family val="3"/>
      <charset val="134"/>
    </font>
    <font>
      <sz val="11"/>
      <name val="仿宋_GB2312"/>
      <charset val="134"/>
    </font>
    <font>
      <sz val="22"/>
      <color theme="1"/>
      <name val="宋体"/>
      <family val="3"/>
      <charset val="134"/>
      <scheme val="minor"/>
    </font>
    <font>
      <sz val="22"/>
      <color theme="1"/>
      <name val="Times New Roman"/>
      <family val="1"/>
    </font>
    <font>
      <sz val="11"/>
      <color theme="1"/>
      <name val="Times New Roman"/>
      <family val="1"/>
    </font>
    <font>
      <sz val="11"/>
      <name val="Times New Roman"/>
      <family val="1"/>
    </font>
    <font>
      <sz val="12"/>
      <name val="Times New Roman"/>
      <family val="1"/>
    </font>
    <font>
      <sz val="10"/>
      <color theme="1"/>
      <name val="Times New Roman"/>
      <family val="1"/>
    </font>
    <font>
      <sz val="14"/>
      <name val="Times New Roman"/>
      <family val="1"/>
    </font>
    <font>
      <b/>
      <sz val="12"/>
      <name val="Times New Roman"/>
      <family val="1"/>
    </font>
    <font>
      <sz val="10"/>
      <name val="Times New Roman"/>
      <family val="1"/>
    </font>
    <font>
      <b/>
      <sz val="10"/>
      <name val="Times New Roman"/>
      <family val="1"/>
    </font>
    <font>
      <sz val="10"/>
      <name val="宋体"/>
      <family val="3"/>
      <charset val="134"/>
      <scheme val="minor"/>
    </font>
    <font>
      <sz val="10"/>
      <color indexed="8"/>
      <name val="Times New Roman"/>
      <family val="1"/>
    </font>
    <font>
      <sz val="22"/>
      <color theme="1"/>
      <name val="方正小标宋_GBK"/>
      <family val="4"/>
      <charset val="134"/>
    </font>
    <font>
      <sz val="14"/>
      <color theme="1"/>
      <name val="Times New Roman"/>
      <family val="1"/>
    </font>
    <font>
      <b/>
      <sz val="12"/>
      <color theme="1"/>
      <name val="Times New Roman"/>
      <family val="1"/>
    </font>
    <font>
      <b/>
      <sz val="12"/>
      <color indexed="8"/>
      <name val="Times New Roman"/>
      <family val="1"/>
    </font>
    <font>
      <sz val="18"/>
      <color indexed="8"/>
      <name val="方正黑体_GBK"/>
      <family val="4"/>
      <charset val="134"/>
    </font>
    <font>
      <b/>
      <sz val="11"/>
      <color theme="1"/>
      <name val="宋体"/>
      <family val="3"/>
      <charset val="134"/>
      <scheme val="minor"/>
    </font>
    <font>
      <sz val="11"/>
      <color theme="1"/>
      <name val="仿宋_GB2312"/>
      <charset val="134"/>
    </font>
    <font>
      <sz val="11"/>
      <color theme="1"/>
      <name val="黑体"/>
      <family val="3"/>
      <charset val="134"/>
    </font>
    <font>
      <sz val="12"/>
      <name val="宋体"/>
      <family val="3"/>
      <charset val="134"/>
    </font>
    <font>
      <sz val="11"/>
      <color theme="1"/>
      <name val="宋体"/>
      <family val="3"/>
      <charset val="134"/>
      <scheme val="minor"/>
    </font>
    <font>
      <b/>
      <sz val="11"/>
      <color indexed="52"/>
      <name val="宋体"/>
      <family val="3"/>
      <charset val="134"/>
    </font>
    <font>
      <b/>
      <sz val="18"/>
      <color indexed="56"/>
      <name val="宋体"/>
      <family val="3"/>
      <charset val="134"/>
    </font>
    <font>
      <b/>
      <sz val="11"/>
      <color indexed="9"/>
      <name val="宋体"/>
      <family val="3"/>
      <charset val="134"/>
    </font>
    <font>
      <sz val="11"/>
      <color indexed="8"/>
      <name val="宋体"/>
      <family val="3"/>
      <charset val="134"/>
      <scheme val="minor"/>
    </font>
    <font>
      <sz val="11"/>
      <color indexed="62"/>
      <name val="宋体"/>
      <family val="3"/>
      <charset val="134"/>
    </font>
    <font>
      <sz val="10"/>
      <name val="Arial"/>
      <family val="2"/>
    </font>
    <font>
      <b/>
      <sz val="11"/>
      <color indexed="63"/>
      <name val="宋体"/>
      <family val="3"/>
      <charset val="134"/>
    </font>
    <font>
      <b/>
      <sz val="15"/>
      <color indexed="56"/>
      <name val="宋体"/>
      <family val="3"/>
      <charset val="134"/>
    </font>
    <font>
      <sz val="11"/>
      <color indexed="60"/>
      <name val="宋体"/>
      <family val="3"/>
      <charset val="134"/>
    </font>
    <font>
      <i/>
      <sz val="11"/>
      <color indexed="23"/>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sz val="11"/>
      <color indexed="8"/>
      <name val="宋体"/>
      <family val="3"/>
      <charset val="134"/>
    </font>
    <font>
      <b/>
      <sz val="11"/>
      <color indexed="8"/>
      <name val="宋体"/>
      <family val="3"/>
      <charset val="134"/>
    </font>
    <font>
      <sz val="11"/>
      <color indexed="10"/>
      <name val="宋体"/>
      <family val="3"/>
      <charset val="134"/>
    </font>
    <font>
      <sz val="11"/>
      <color indexed="52"/>
      <name val="宋体"/>
      <family val="3"/>
      <charset val="134"/>
    </font>
    <font>
      <sz val="10"/>
      <color theme="1"/>
      <name val="宋体"/>
      <family val="3"/>
      <charset val="134"/>
    </font>
    <font>
      <sz val="10"/>
      <color indexed="8"/>
      <name val="宋体"/>
      <family val="3"/>
      <charset val="134"/>
    </font>
    <font>
      <sz val="9"/>
      <name val="宋体"/>
      <family val="3"/>
      <charset val="134"/>
      <scheme val="minor"/>
    </font>
    <font>
      <sz val="11"/>
      <name val="方正黑体_GBK"/>
      <family val="4"/>
      <charset val="134"/>
    </font>
    <font>
      <sz val="9"/>
      <name val="宋体"/>
      <family val="3"/>
      <charset val="134"/>
    </font>
    <font>
      <sz val="11"/>
      <color indexed="8"/>
      <name val="方正黑体_GBK"/>
      <family val="4"/>
      <charset val="134"/>
    </font>
    <font>
      <sz val="16"/>
      <name val="方正小标宋_GBK"/>
      <family val="4"/>
      <charset val="134"/>
    </font>
    <font>
      <sz val="9"/>
      <name val="SimSun"/>
      <charset val="134"/>
    </font>
    <font>
      <b/>
      <sz val="11"/>
      <name val="SimSun"/>
      <charset val="134"/>
    </font>
    <font>
      <sz val="11"/>
      <name val="SimSun"/>
      <charset val="134"/>
    </font>
    <font>
      <sz val="16"/>
      <color indexed="8"/>
      <name val="方正小标宋_GBK"/>
      <family val="4"/>
      <charset val="134"/>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indexed="64"/>
      </right>
      <top/>
      <bottom/>
      <diagonal/>
    </border>
    <border>
      <left/>
      <right/>
      <top style="medium">
        <color rgb="FF000000"/>
      </top>
      <bottom/>
      <diagonal/>
    </border>
  </borders>
  <cellStyleXfs count="68">
    <xf numFmtId="0" fontId="0" fillId="0" borderId="0">
      <alignment vertical="center"/>
    </xf>
    <xf numFmtId="0" fontId="32" fillId="3" borderId="3" applyNumberFormat="0" applyAlignment="0" applyProtection="0">
      <alignment vertical="center"/>
    </xf>
    <xf numFmtId="43" fontId="31" fillId="0" borderId="0" applyFont="0" applyFill="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9" fontId="30" fillId="0" borderId="0" applyFont="0" applyFill="0" applyBorder="0" applyAlignment="0" applyProtection="0"/>
    <xf numFmtId="0" fontId="31" fillId="0" borderId="0">
      <alignment vertical="center"/>
    </xf>
    <xf numFmtId="0" fontId="39" fillId="0" borderId="6" applyNumberFormat="0" applyFill="0" applyAlignment="0" applyProtection="0">
      <alignment vertical="center"/>
    </xf>
    <xf numFmtId="0" fontId="30" fillId="0" borderId="0">
      <alignment vertical="center"/>
    </xf>
    <xf numFmtId="0" fontId="38" fillId="3" borderId="5" applyNumberFormat="0" applyAlignment="0" applyProtection="0">
      <alignment vertical="center"/>
    </xf>
    <xf numFmtId="0" fontId="31" fillId="0" borderId="0">
      <alignment vertical="center"/>
    </xf>
    <xf numFmtId="41" fontId="30" fillId="0" borderId="0" applyFont="0" applyFill="0" applyBorder="0" applyAlignment="0" applyProtection="0"/>
    <xf numFmtId="41" fontId="31" fillId="0" borderId="0" applyFont="0" applyFill="0" applyBorder="0" applyAlignment="0" applyProtection="0">
      <alignment vertical="center"/>
    </xf>
    <xf numFmtId="41" fontId="30" fillId="0" borderId="0" applyFont="0" applyFill="0" applyBorder="0" applyAlignment="0" applyProtection="0"/>
    <xf numFmtId="0" fontId="31" fillId="0" borderId="0">
      <alignment vertical="center"/>
    </xf>
    <xf numFmtId="41" fontId="30" fillId="0" borderId="0" applyFont="0" applyFill="0" applyBorder="0" applyAlignment="0" applyProtection="0"/>
    <xf numFmtId="0" fontId="30" fillId="0" borderId="0">
      <alignment vertical="center"/>
    </xf>
    <xf numFmtId="0" fontId="31" fillId="0" borderId="0">
      <alignment vertical="center"/>
    </xf>
    <xf numFmtId="0" fontId="40" fillId="6" borderId="0" applyNumberFormat="0" applyBorder="0" applyAlignment="0" applyProtection="0">
      <alignment vertical="center"/>
    </xf>
    <xf numFmtId="0" fontId="31" fillId="0" borderId="0">
      <alignment vertical="center"/>
    </xf>
    <xf numFmtId="0" fontId="30" fillId="0" borderId="0">
      <alignment vertical="center"/>
    </xf>
    <xf numFmtId="0" fontId="42" fillId="0" borderId="8" applyNumberFormat="0" applyFill="0" applyAlignment="0" applyProtection="0">
      <alignment vertical="center"/>
    </xf>
    <xf numFmtId="0" fontId="43" fillId="0" borderId="9" applyNumberFormat="0" applyFill="0" applyAlignment="0" applyProtection="0">
      <alignment vertical="center"/>
    </xf>
    <xf numFmtId="0" fontId="43" fillId="0" borderId="0" applyNumberFormat="0" applyFill="0" applyBorder="0" applyAlignment="0" applyProtection="0">
      <alignment vertical="center"/>
    </xf>
    <xf numFmtId="0" fontId="44" fillId="8" borderId="0" applyNumberFormat="0" applyBorder="0" applyAlignment="0" applyProtection="0">
      <alignment vertical="center"/>
    </xf>
    <xf numFmtId="0" fontId="31" fillId="0" borderId="0">
      <alignment vertical="center"/>
    </xf>
    <xf numFmtId="0" fontId="31" fillId="0" borderId="0"/>
    <xf numFmtId="0" fontId="46" fillId="0" borderId="0">
      <alignment vertical="center"/>
    </xf>
    <xf numFmtId="41" fontId="31" fillId="0" borderId="0" applyFont="0" applyFill="0" applyBorder="0" applyAlignment="0" applyProtection="0">
      <alignment vertical="center"/>
    </xf>
    <xf numFmtId="0" fontId="30" fillId="0" borderId="0"/>
    <xf numFmtId="0" fontId="30" fillId="0" borderId="0"/>
    <xf numFmtId="0" fontId="30" fillId="0" borderId="0"/>
    <xf numFmtId="0" fontId="31" fillId="0" borderId="0">
      <alignment vertical="center"/>
    </xf>
    <xf numFmtId="0" fontId="36" fillId="5" borderId="3" applyNumberFormat="0" applyAlignment="0" applyProtection="0">
      <alignment vertical="center"/>
    </xf>
    <xf numFmtId="0" fontId="35" fillId="0" borderId="0">
      <alignment vertical="center"/>
    </xf>
    <xf numFmtId="0" fontId="30" fillId="0" borderId="0"/>
    <xf numFmtId="0" fontId="37" fillId="0" borderId="0"/>
    <xf numFmtId="0" fontId="30" fillId="0" borderId="0">
      <alignment vertical="center"/>
    </xf>
    <xf numFmtId="0" fontId="30" fillId="0" borderId="0">
      <alignment vertical="center"/>
    </xf>
    <xf numFmtId="0" fontId="30" fillId="0" borderId="0"/>
    <xf numFmtId="0" fontId="31" fillId="0" borderId="0">
      <alignment vertical="center"/>
    </xf>
    <xf numFmtId="0" fontId="30" fillId="0" borderId="0"/>
    <xf numFmtId="0" fontId="30" fillId="0" borderId="0"/>
    <xf numFmtId="0" fontId="31" fillId="0" borderId="0">
      <alignment vertical="center"/>
    </xf>
    <xf numFmtId="0" fontId="30" fillId="0" borderId="0"/>
    <xf numFmtId="0" fontId="31" fillId="0" borderId="0">
      <alignment vertical="center"/>
    </xf>
    <xf numFmtId="0" fontId="8" fillId="0" borderId="0"/>
    <xf numFmtId="0" fontId="35" fillId="0" borderId="0">
      <alignment vertical="center"/>
    </xf>
    <xf numFmtId="0" fontId="30" fillId="7" borderId="7" applyNumberFormat="0" applyFont="0" applyAlignment="0" applyProtection="0">
      <alignment vertical="center"/>
    </xf>
    <xf numFmtId="0" fontId="35" fillId="0" borderId="0">
      <alignment vertical="center"/>
    </xf>
    <xf numFmtId="0" fontId="37" fillId="0" borderId="0"/>
    <xf numFmtId="0" fontId="45" fillId="9" borderId="0" applyNumberFormat="0" applyBorder="0" applyAlignment="0" applyProtection="0">
      <alignment vertical="center"/>
    </xf>
    <xf numFmtId="0" fontId="47" fillId="0" borderId="10" applyNumberFormat="0" applyFill="0" applyAlignment="0" applyProtection="0">
      <alignment vertical="center"/>
    </xf>
    <xf numFmtId="0" fontId="34" fillId="4" borderId="4" applyNumberFormat="0" applyAlignment="0" applyProtection="0">
      <alignment vertical="center"/>
    </xf>
    <xf numFmtId="0" fontId="4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1" applyNumberFormat="0" applyFill="0" applyAlignment="0" applyProtection="0">
      <alignment vertical="center"/>
    </xf>
    <xf numFmtId="43" fontId="31" fillId="0" borderId="0" applyFont="0" applyFill="0" applyBorder="0" applyAlignment="0" applyProtection="0">
      <alignment vertical="center"/>
    </xf>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alignment vertical="center"/>
    </xf>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alignment vertical="center"/>
    </xf>
    <xf numFmtId="0" fontId="37" fillId="0" borderId="0"/>
  </cellStyleXfs>
  <cellXfs count="180">
    <xf numFmtId="0" fontId="0" fillId="0" borderId="0" xfId="0">
      <alignment vertical="center"/>
    </xf>
    <xf numFmtId="0" fontId="1" fillId="0" borderId="0" xfId="37" applyFont="1" applyFill="1" applyAlignment="1">
      <alignment vertical="center"/>
    </xf>
    <xf numFmtId="0" fontId="1" fillId="0" borderId="0" xfId="37" applyFont="1" applyFill="1">
      <alignment vertical="center"/>
    </xf>
    <xf numFmtId="0" fontId="2" fillId="0" borderId="0" xfId="25" applyFont="1" applyFill="1" applyAlignment="1">
      <alignment horizontal="left" vertical="center"/>
    </xf>
    <xf numFmtId="0" fontId="1" fillId="0" borderId="0" xfId="10" applyFont="1" applyFill="1" applyAlignment="1"/>
    <xf numFmtId="0" fontId="4" fillId="2" borderId="0" xfId="16" applyFont="1" applyFill="1" applyBorder="1" applyAlignment="1">
      <alignment horizontal="center" vertical="center"/>
    </xf>
    <xf numFmtId="0" fontId="4" fillId="2" borderId="1" xfId="16" applyFont="1" applyFill="1" applyBorder="1" applyAlignment="1">
      <alignment vertical="center"/>
    </xf>
    <xf numFmtId="0" fontId="5" fillId="2" borderId="0" xfId="25" applyFont="1" applyFill="1" applyBorder="1" applyAlignment="1">
      <alignment horizontal="right" vertical="center"/>
    </xf>
    <xf numFmtId="0" fontId="4" fillId="2" borderId="2" xfId="39" applyFont="1" applyFill="1" applyBorder="1" applyAlignment="1">
      <alignment horizontal="center" vertical="center"/>
    </xf>
    <xf numFmtId="179" fontId="4" fillId="2" borderId="2" xfId="39" applyNumberFormat="1" applyFont="1" applyFill="1" applyBorder="1" applyAlignment="1">
      <alignment horizontal="center" vertical="center"/>
    </xf>
    <xf numFmtId="0" fontId="6" fillId="2" borderId="2" xfId="39" applyFont="1" applyFill="1" applyBorder="1" applyAlignment="1">
      <alignment horizontal="center" vertical="center"/>
    </xf>
    <xf numFmtId="177" fontId="7" fillId="2" borderId="2" xfId="0" applyNumberFormat="1" applyFont="1" applyFill="1" applyBorder="1" applyAlignment="1" applyProtection="1">
      <alignment vertical="center"/>
    </xf>
    <xf numFmtId="0" fontId="6" fillId="2" borderId="2" xfId="16" applyFont="1" applyFill="1" applyBorder="1" applyAlignment="1">
      <alignment horizontal="left" vertical="center"/>
    </xf>
    <xf numFmtId="179" fontId="5" fillId="2" borderId="2" xfId="25" applyNumberFormat="1" applyFont="1" applyFill="1" applyBorder="1">
      <alignment vertical="center"/>
    </xf>
    <xf numFmtId="177" fontId="8" fillId="2" borderId="2" xfId="0" applyNumberFormat="1" applyFont="1" applyFill="1" applyBorder="1" applyAlignment="1" applyProtection="1">
      <alignment vertical="center"/>
    </xf>
    <xf numFmtId="179" fontId="5" fillId="2" borderId="2" xfId="25" applyNumberFormat="1" applyFont="1" applyFill="1" applyBorder="1" applyAlignment="1">
      <alignment horizontal="left" vertical="center" indent="1"/>
    </xf>
    <xf numFmtId="179" fontId="0" fillId="0" borderId="2" xfId="25" applyNumberFormat="1" applyFont="1" applyFill="1" applyBorder="1">
      <alignment vertical="center"/>
    </xf>
    <xf numFmtId="0" fontId="5" fillId="0" borderId="2" xfId="25" applyFont="1" applyFill="1" applyBorder="1">
      <alignment vertical="center"/>
    </xf>
    <xf numFmtId="0" fontId="1" fillId="0" borderId="2" xfId="37" applyFont="1" applyFill="1" applyBorder="1" applyAlignment="1">
      <alignment horizontal="center" vertical="center"/>
    </xf>
    <xf numFmtId="176" fontId="9" fillId="0" borderId="2" xfId="37" applyNumberFormat="1" applyFont="1" applyFill="1" applyBorder="1" applyAlignment="1">
      <alignment horizontal="center" vertical="center"/>
    </xf>
    <xf numFmtId="0" fontId="4" fillId="0" borderId="2" xfId="16" applyFont="1" applyFill="1" applyBorder="1" applyAlignment="1">
      <alignment horizontal="left" vertical="center"/>
    </xf>
    <xf numFmtId="177" fontId="7" fillId="0" borderId="2" xfId="0" applyNumberFormat="1" applyFont="1" applyFill="1" applyBorder="1" applyAlignment="1" applyProtection="1">
      <alignment vertical="center"/>
    </xf>
    <xf numFmtId="0" fontId="10" fillId="0" borderId="0" xfId="10" applyFont="1" applyFill="1" applyAlignment="1"/>
    <xf numFmtId="0" fontId="31" fillId="0" borderId="0" xfId="10" applyFill="1" applyAlignment="1"/>
    <xf numFmtId="180" fontId="0" fillId="0" borderId="0" xfId="2" applyNumberFormat="1" applyFont="1" applyFill="1" applyAlignment="1">
      <alignment horizontal="center" vertical="center"/>
    </xf>
    <xf numFmtId="181" fontId="31" fillId="0" borderId="0" xfId="10" applyNumberFormat="1" applyFill="1" applyAlignment="1"/>
    <xf numFmtId="180" fontId="0" fillId="0" borderId="0" xfId="2" applyNumberFormat="1" applyFont="1" applyFill="1" applyAlignment="1"/>
    <xf numFmtId="0" fontId="2" fillId="2" borderId="0" xfId="25" applyFont="1" applyFill="1" applyAlignment="1">
      <alignment horizontal="left" vertical="center"/>
    </xf>
    <xf numFmtId="181" fontId="31" fillId="2" borderId="0" xfId="10" applyNumberFormat="1" applyFill="1" applyAlignment="1"/>
    <xf numFmtId="180" fontId="0" fillId="2" borderId="0" xfId="2" applyNumberFormat="1" applyFont="1" applyFill="1" applyAlignment="1"/>
    <xf numFmtId="0" fontId="12" fillId="2" borderId="0" xfId="10" applyFont="1" applyFill="1" applyBorder="1">
      <alignment vertical="center"/>
    </xf>
    <xf numFmtId="180" fontId="13" fillId="2" borderId="0" xfId="2" applyNumberFormat="1" applyFont="1" applyFill="1" applyAlignment="1">
      <alignment horizontal="center" vertical="center"/>
    </xf>
    <xf numFmtId="181" fontId="14" fillId="2" borderId="0" xfId="10" applyNumberFormat="1" applyFont="1" applyFill="1" applyAlignment="1"/>
    <xf numFmtId="180" fontId="15" fillId="2" borderId="0" xfId="2" applyNumberFormat="1" applyFont="1" applyFill="1" applyBorder="1" applyAlignment="1">
      <alignment horizontal="right" vertical="center"/>
    </xf>
    <xf numFmtId="0" fontId="16" fillId="2" borderId="2" xfId="39" applyFont="1" applyFill="1" applyBorder="1" applyAlignment="1">
      <alignment horizontal="center" vertical="center"/>
    </xf>
    <xf numFmtId="180" fontId="16" fillId="2" borderId="2" xfId="2" applyNumberFormat="1" applyFont="1" applyFill="1" applyBorder="1" applyAlignment="1">
      <alignment horizontal="center" vertical="center"/>
    </xf>
    <xf numFmtId="180" fontId="16" fillId="0" borderId="2" xfId="2" applyNumberFormat="1" applyFont="1" applyFill="1" applyBorder="1" applyAlignment="1">
      <alignment horizontal="center" vertical="center"/>
    </xf>
    <xf numFmtId="180" fontId="17" fillId="2" borderId="2" xfId="2" applyNumberFormat="1" applyFont="1" applyFill="1" applyBorder="1" applyAlignment="1" applyProtection="1">
      <alignment vertical="center"/>
    </xf>
    <xf numFmtId="182" fontId="18" fillId="0" borderId="2" xfId="41" applyNumberFormat="1" applyFont="1" applyFill="1" applyBorder="1" applyAlignment="1">
      <alignment horizontal="right" vertical="center"/>
    </xf>
    <xf numFmtId="0" fontId="16" fillId="2" borderId="2" xfId="10" applyFont="1" applyFill="1" applyBorder="1" applyAlignment="1">
      <alignment vertical="center"/>
    </xf>
    <xf numFmtId="181" fontId="16" fillId="2" borderId="2" xfId="10" applyNumberFormat="1" applyFont="1" applyFill="1" applyBorder="1" applyAlignment="1">
      <alignment vertical="center"/>
    </xf>
    <xf numFmtId="3" fontId="18" fillId="2" borderId="2" xfId="0" applyNumberFormat="1" applyFont="1" applyFill="1" applyBorder="1" applyAlignment="1" applyProtection="1">
      <alignment vertical="center"/>
    </xf>
    <xf numFmtId="180" fontId="18" fillId="2" borderId="2" xfId="2" applyNumberFormat="1" applyFont="1" applyFill="1" applyBorder="1" applyAlignment="1" applyProtection="1">
      <alignment vertical="center"/>
    </xf>
    <xf numFmtId="180" fontId="19" fillId="2" borderId="2" xfId="2" applyNumberFormat="1" applyFont="1" applyFill="1" applyBorder="1" applyAlignment="1" applyProtection="1">
      <alignment vertical="center"/>
    </xf>
    <xf numFmtId="3" fontId="18" fillId="2" borderId="2" xfId="0" applyNumberFormat="1" applyFont="1" applyFill="1" applyBorder="1" applyAlignment="1" applyProtection="1">
      <alignment horizontal="left" vertical="center" wrapText="1" indent="1"/>
    </xf>
    <xf numFmtId="177" fontId="18" fillId="0" borderId="2" xfId="10" applyNumberFormat="1" applyFont="1" applyFill="1" applyBorder="1" applyAlignment="1"/>
    <xf numFmtId="0" fontId="18" fillId="0" borderId="2" xfId="10" applyFont="1" applyFill="1" applyBorder="1" applyAlignment="1"/>
    <xf numFmtId="0" fontId="15" fillId="2" borderId="2" xfId="10" applyFont="1" applyFill="1" applyBorder="1" applyAlignment="1">
      <alignment vertical="center"/>
    </xf>
    <xf numFmtId="180" fontId="18" fillId="2" borderId="2" xfId="2" applyNumberFormat="1" applyFont="1" applyFill="1" applyBorder="1" applyAlignment="1">
      <alignment horizontal="right" vertical="center"/>
    </xf>
    <xf numFmtId="0" fontId="18" fillId="2" borderId="2" xfId="10" applyFont="1" applyFill="1" applyBorder="1" applyAlignment="1">
      <alignment vertical="center"/>
    </xf>
    <xf numFmtId="180" fontId="13" fillId="2" borderId="2" xfId="2" applyNumberFormat="1" applyFont="1" applyFill="1" applyBorder="1" applyAlignment="1">
      <alignment horizontal="right" vertical="center"/>
    </xf>
    <xf numFmtId="0" fontId="15" fillId="2" borderId="2" xfId="10" applyFont="1" applyFill="1" applyBorder="1" applyAlignment="1"/>
    <xf numFmtId="180" fontId="12" fillId="2" borderId="2" xfId="2" applyNumberFormat="1" applyFont="1" applyFill="1" applyBorder="1" applyAlignment="1">
      <alignment horizontal="right" vertical="center"/>
    </xf>
    <xf numFmtId="180" fontId="18" fillId="0" borderId="2" xfId="10" applyNumberFormat="1" applyFont="1" applyFill="1" applyBorder="1" applyAlignment="1"/>
    <xf numFmtId="0" fontId="18" fillId="2" borderId="2" xfId="10" applyFont="1" applyFill="1" applyBorder="1" applyAlignment="1"/>
    <xf numFmtId="0" fontId="16" fillId="2" borderId="2" xfId="0" applyFont="1" applyFill="1" applyBorder="1" applyAlignment="1">
      <alignment horizontal="left" vertical="center"/>
    </xf>
    <xf numFmtId="180" fontId="17" fillId="2" borderId="2" xfId="2" applyNumberFormat="1" applyFont="1" applyFill="1" applyBorder="1" applyAlignment="1">
      <alignment horizontal="right" vertical="center"/>
    </xf>
    <xf numFmtId="180" fontId="18" fillId="0" borderId="2" xfId="2" applyNumberFormat="1" applyFont="1" applyFill="1" applyBorder="1" applyAlignment="1">
      <alignment vertical="center"/>
    </xf>
    <xf numFmtId="180" fontId="1" fillId="0" borderId="0" xfId="10" applyNumberFormat="1" applyFont="1" applyFill="1" applyAlignment="1"/>
    <xf numFmtId="0" fontId="1" fillId="0" borderId="0" xfId="0" applyFont="1" applyFill="1" applyAlignment="1">
      <alignment vertical="center"/>
    </xf>
    <xf numFmtId="180" fontId="1" fillId="0" borderId="0" xfId="2" applyNumberFormat="1" applyFont="1" applyFill="1" applyAlignment="1"/>
    <xf numFmtId="181" fontId="1" fillId="0" borderId="0" xfId="0" applyNumberFormat="1" applyFont="1" applyFill="1" applyAlignment="1">
      <alignment vertical="center"/>
    </xf>
    <xf numFmtId="180" fontId="20" fillId="0" borderId="0" xfId="2" applyNumberFormat="1" applyFont="1" applyFill="1" applyAlignment="1">
      <alignment horizontal="right"/>
    </xf>
    <xf numFmtId="0" fontId="1" fillId="0" borderId="0" xfId="0" applyFont="1" applyFill="1" applyAlignment="1"/>
    <xf numFmtId="180" fontId="18" fillId="0" borderId="0" xfId="2" applyNumberFormat="1" applyFont="1" applyFill="1" applyBorder="1" applyAlignment="1" applyProtection="1">
      <alignment horizontal="right" vertical="center"/>
      <protection locked="0"/>
    </xf>
    <xf numFmtId="0" fontId="14" fillId="0" borderId="0" xfId="0" applyFont="1" applyFill="1" applyAlignment="1"/>
    <xf numFmtId="0" fontId="16" fillId="0" borderId="2" xfId="0" applyFont="1" applyFill="1" applyBorder="1" applyAlignment="1">
      <alignment horizontal="center" vertical="center"/>
    </xf>
    <xf numFmtId="180" fontId="16" fillId="0" borderId="2" xfId="2" applyNumberFormat="1" applyFont="1" applyFill="1" applyBorder="1" applyAlignment="1" applyProtection="1">
      <alignment horizontal="center" vertical="center" wrapText="1"/>
      <protection locked="0"/>
    </xf>
    <xf numFmtId="0" fontId="16" fillId="2" borderId="2" xfId="0" applyFont="1" applyFill="1" applyBorder="1" applyAlignment="1">
      <alignment horizontal="center" vertical="center"/>
    </xf>
    <xf numFmtId="181" fontId="16" fillId="2" borderId="2" xfId="0" applyNumberFormat="1" applyFont="1" applyFill="1" applyBorder="1" applyAlignment="1">
      <alignment vertical="center"/>
    </xf>
    <xf numFmtId="180" fontId="17" fillId="0" borderId="2" xfId="2" applyNumberFormat="1" applyFont="1" applyFill="1" applyBorder="1" applyAlignment="1">
      <alignment horizontal="right" vertical="center"/>
    </xf>
    <xf numFmtId="180" fontId="18" fillId="0" borderId="2" xfId="2" applyNumberFormat="1" applyFont="1" applyFill="1" applyBorder="1" applyAlignment="1" applyProtection="1">
      <alignment vertical="center"/>
    </xf>
    <xf numFmtId="180" fontId="18" fillId="2" borderId="2" xfId="2" applyNumberFormat="1" applyFont="1" applyFill="1" applyBorder="1" applyAlignment="1"/>
    <xf numFmtId="0" fontId="21" fillId="2" borderId="2" xfId="17" applyFont="1" applyFill="1" applyBorder="1">
      <alignment vertical="center"/>
    </xf>
    <xf numFmtId="3" fontId="18" fillId="0" borderId="2" xfId="0" applyNumberFormat="1" applyFont="1" applyFill="1" applyBorder="1" applyAlignment="1" applyProtection="1">
      <alignment vertical="center"/>
    </xf>
    <xf numFmtId="180" fontId="18" fillId="0" borderId="2" xfId="2" applyNumberFormat="1" applyFont="1" applyFill="1" applyBorder="1" applyAlignment="1">
      <alignment horizontal="right" vertical="center"/>
    </xf>
    <xf numFmtId="0" fontId="21" fillId="0" borderId="2" xfId="19" applyFont="1" applyFill="1" applyBorder="1">
      <alignment vertical="center"/>
    </xf>
    <xf numFmtId="180" fontId="1" fillId="0" borderId="0" xfId="0" applyNumberFormat="1" applyFont="1" applyFill="1" applyAlignment="1"/>
    <xf numFmtId="179" fontId="1" fillId="0" borderId="0" xfId="41" applyNumberFormat="1" applyFont="1" applyFill="1" applyAlignment="1">
      <alignment horizontal="right"/>
    </xf>
    <xf numFmtId="180" fontId="1" fillId="0" borderId="0" xfId="2" applyNumberFormat="1" applyFont="1" applyFill="1" applyAlignment="1">
      <alignment horizontal="right"/>
    </xf>
    <xf numFmtId="0" fontId="1" fillId="0" borderId="0" xfId="41" applyFont="1" applyFill="1"/>
    <xf numFmtId="181" fontId="1" fillId="0" borderId="0" xfId="41" applyNumberFormat="1" applyFont="1" applyFill="1"/>
    <xf numFmtId="180" fontId="12" fillId="0" borderId="0" xfId="2" applyNumberFormat="1" applyFont="1" applyFill="1" applyBorder="1" applyAlignment="1">
      <alignment horizontal="center" vertical="center"/>
    </xf>
    <xf numFmtId="0" fontId="14" fillId="0" borderId="0" xfId="41" applyFont="1" applyFill="1"/>
    <xf numFmtId="181" fontId="15" fillId="0" borderId="0" xfId="25" applyNumberFormat="1" applyFont="1" applyFill="1" applyBorder="1" applyAlignment="1">
      <alignment horizontal="right" vertical="center"/>
    </xf>
    <xf numFmtId="0" fontId="16" fillId="0" borderId="2" xfId="41" applyFont="1" applyFill="1" applyBorder="1" applyAlignment="1">
      <alignment horizontal="center" vertical="center"/>
    </xf>
    <xf numFmtId="181" fontId="16" fillId="0" borderId="2" xfId="41" applyNumberFormat="1" applyFont="1" applyFill="1" applyBorder="1" applyAlignment="1">
      <alignment horizontal="center" vertical="center"/>
    </xf>
    <xf numFmtId="0" fontId="23" fillId="0" borderId="2" xfId="25" applyFont="1" applyFill="1" applyBorder="1">
      <alignment vertical="center"/>
    </xf>
    <xf numFmtId="180" fontId="24" fillId="0" borderId="2" xfId="2" applyNumberFormat="1" applyFont="1" applyFill="1" applyBorder="1">
      <alignment vertical="center"/>
    </xf>
    <xf numFmtId="181" fontId="25" fillId="0" borderId="2" xfId="19" applyNumberFormat="1" applyFont="1" applyFill="1" applyBorder="1">
      <alignment vertical="center"/>
    </xf>
    <xf numFmtId="0" fontId="15" fillId="0" borderId="2" xfId="25" applyFont="1" applyFill="1" applyBorder="1">
      <alignment vertical="center"/>
    </xf>
    <xf numFmtId="180" fontId="21" fillId="0" borderId="2" xfId="2" applyNumberFormat="1" applyFont="1" applyFill="1" applyBorder="1">
      <alignment vertical="center"/>
    </xf>
    <xf numFmtId="181" fontId="21" fillId="0" borderId="2" xfId="19" applyNumberFormat="1" applyFont="1" applyFill="1" applyBorder="1">
      <alignment vertical="center"/>
    </xf>
    <xf numFmtId="0" fontId="15" fillId="0" borderId="2" xfId="40" applyFont="1" applyFill="1" applyBorder="1" applyAlignment="1">
      <alignment vertical="center"/>
    </xf>
    <xf numFmtId="0" fontId="15" fillId="0" borderId="2" xfId="40" applyFont="1" applyFill="1" applyBorder="1" applyAlignment="1">
      <alignment horizontal="left" vertical="center" indent="1"/>
    </xf>
    <xf numFmtId="0" fontId="15" fillId="2" borderId="2" xfId="25" applyFont="1" applyFill="1" applyBorder="1">
      <alignment vertical="center"/>
    </xf>
    <xf numFmtId="0" fontId="1" fillId="0" borderId="0" xfId="41" applyFont="1" applyFill="1" applyBorder="1"/>
    <xf numFmtId="0" fontId="0" fillId="0" borderId="0" xfId="19" applyFont="1" applyFill="1" applyBorder="1" applyAlignment="1">
      <alignment horizontal="center" vertical="center" wrapText="1"/>
    </xf>
    <xf numFmtId="181" fontId="0" fillId="0" borderId="0" xfId="19" applyNumberFormat="1" applyFont="1" applyFill="1" applyBorder="1" applyAlignment="1">
      <alignment horizontal="center" vertical="center" wrapText="1"/>
    </xf>
    <xf numFmtId="0" fontId="31" fillId="0" borderId="0" xfId="19" applyFill="1">
      <alignment vertical="center"/>
    </xf>
    <xf numFmtId="180" fontId="0" fillId="0" borderId="0" xfId="2" applyNumberFormat="1" applyFont="1" applyFill="1">
      <alignment vertical="center"/>
    </xf>
    <xf numFmtId="0" fontId="26" fillId="0" borderId="0" xfId="19" applyFont="1" applyFill="1" applyAlignment="1">
      <alignment horizontal="center" vertical="center"/>
    </xf>
    <xf numFmtId="180" fontId="26" fillId="0" borderId="0" xfId="2" applyNumberFormat="1" applyFont="1" applyFill="1" applyAlignment="1">
      <alignment horizontal="center" vertical="center"/>
    </xf>
    <xf numFmtId="0" fontId="16" fillId="0" borderId="2" xfId="19" applyFont="1" applyFill="1" applyBorder="1" applyAlignment="1">
      <alignment horizontal="center" vertical="center"/>
    </xf>
    <xf numFmtId="180" fontId="25" fillId="0" borderId="2" xfId="2" applyNumberFormat="1" applyFont="1" applyFill="1" applyBorder="1">
      <alignment vertical="center"/>
    </xf>
    <xf numFmtId="0" fontId="16" fillId="0" borderId="2" xfId="50" applyFont="1" applyFill="1" applyBorder="1" applyAlignment="1" applyProtection="1">
      <alignment horizontal="left" vertical="center" wrapText="1"/>
      <protection locked="0"/>
    </xf>
    <xf numFmtId="180" fontId="21" fillId="0" borderId="2" xfId="2" applyNumberFormat="1" applyFont="1" applyFill="1" applyBorder="1" applyAlignment="1">
      <alignment horizontal="right" vertical="center"/>
    </xf>
    <xf numFmtId="0" fontId="15" fillId="0" borderId="2" xfId="25" applyFont="1" applyFill="1" applyBorder="1" applyAlignment="1">
      <alignment vertical="center"/>
    </xf>
    <xf numFmtId="180" fontId="21" fillId="2" borderId="2" xfId="2" applyNumberFormat="1" applyFont="1" applyFill="1" applyBorder="1" applyAlignment="1">
      <alignment horizontal="right" vertical="center"/>
    </xf>
    <xf numFmtId="0" fontId="21" fillId="0" borderId="2" xfId="19" applyFont="1" applyFill="1" applyBorder="1" applyAlignment="1">
      <alignment vertical="center" wrapText="1"/>
    </xf>
    <xf numFmtId="49" fontId="15" fillId="0" borderId="2" xfId="0" applyNumberFormat="1" applyFont="1" applyFill="1" applyBorder="1" applyAlignment="1" applyProtection="1">
      <alignment vertical="center"/>
    </xf>
    <xf numFmtId="180" fontId="15" fillId="0" borderId="2" xfId="2" applyNumberFormat="1" applyFont="1" applyFill="1" applyBorder="1">
      <alignment vertical="center"/>
    </xf>
    <xf numFmtId="0" fontId="15" fillId="0" borderId="2" xfId="19" applyFont="1" applyFill="1" applyBorder="1">
      <alignment vertical="center"/>
    </xf>
    <xf numFmtId="0" fontId="21" fillId="0" borderId="2" xfId="17" applyFont="1" applyFill="1" applyBorder="1">
      <alignment vertical="center"/>
    </xf>
    <xf numFmtId="180" fontId="15" fillId="0" borderId="2" xfId="2" applyNumberFormat="1" applyFont="1" applyFill="1" applyBorder="1" applyAlignment="1">
      <alignment horizontal="right" vertical="center"/>
    </xf>
    <xf numFmtId="0" fontId="12" fillId="0" borderId="0" xfId="19" applyFont="1" applyFill="1">
      <alignment vertical="center"/>
    </xf>
    <xf numFmtId="180" fontId="12" fillId="0" borderId="0" xfId="2" applyNumberFormat="1" applyFont="1" applyFill="1">
      <alignment vertical="center"/>
    </xf>
    <xf numFmtId="180" fontId="31" fillId="0" borderId="0" xfId="19" applyNumberFormat="1" applyFill="1">
      <alignment vertical="center"/>
    </xf>
    <xf numFmtId="0" fontId="1" fillId="2" borderId="0" xfId="37" applyFont="1" applyFill="1" applyAlignment="1">
      <alignment vertical="center"/>
    </xf>
    <xf numFmtId="0" fontId="1" fillId="2" borderId="0" xfId="37" applyFont="1" applyFill="1">
      <alignment vertical="center"/>
    </xf>
    <xf numFmtId="0" fontId="4" fillId="2" borderId="2" xfId="25" applyFont="1" applyFill="1" applyBorder="1" applyAlignment="1">
      <alignment horizontal="center" vertical="center"/>
    </xf>
    <xf numFmtId="179" fontId="4" fillId="2" borderId="2" xfId="36" applyNumberFormat="1" applyFont="1" applyFill="1" applyBorder="1" applyAlignment="1" applyProtection="1">
      <alignment horizontal="center" vertical="center" wrapText="1"/>
      <protection locked="0"/>
    </xf>
    <xf numFmtId="0" fontId="4" fillId="2" borderId="2" xfId="36" applyFont="1" applyFill="1" applyBorder="1" applyAlignment="1" applyProtection="1">
      <alignment horizontal="center" vertical="center" wrapText="1"/>
      <protection locked="0"/>
    </xf>
    <xf numFmtId="0" fontId="4" fillId="2" borderId="2" xfId="16" applyFont="1" applyFill="1" applyBorder="1" applyAlignment="1">
      <alignment horizontal="center" vertical="center"/>
    </xf>
    <xf numFmtId="179" fontId="7" fillId="2" borderId="2" xfId="28" applyNumberFormat="1" applyFont="1" applyFill="1" applyBorder="1" applyAlignment="1">
      <alignment horizontal="right" vertical="center"/>
    </xf>
    <xf numFmtId="178" fontId="27" fillId="2" borderId="2" xfId="25" applyNumberFormat="1" applyFont="1" applyFill="1" applyBorder="1">
      <alignment vertical="center"/>
    </xf>
    <xf numFmtId="0" fontId="4" fillId="2" borderId="2" xfId="16" applyFont="1" applyFill="1" applyBorder="1" applyAlignment="1">
      <alignment horizontal="left" vertical="center"/>
    </xf>
    <xf numFmtId="179" fontId="20" fillId="2" borderId="2" xfId="28" applyNumberFormat="1" applyFont="1" applyFill="1" applyBorder="1" applyAlignment="1">
      <alignment horizontal="right" vertical="center"/>
    </xf>
    <xf numFmtId="178" fontId="5" fillId="2" borderId="2" xfId="25" applyNumberFormat="1" applyFont="1" applyFill="1" applyBorder="1">
      <alignment vertical="center"/>
    </xf>
    <xf numFmtId="179" fontId="5" fillId="2" borderId="2" xfId="25" applyNumberFormat="1" applyFont="1" applyFill="1" applyBorder="1" applyAlignment="1">
      <alignment horizontal="left" vertical="center" wrapText="1" indent="1"/>
    </xf>
    <xf numFmtId="0" fontId="9" fillId="2" borderId="2" xfId="37" applyFont="1" applyFill="1" applyBorder="1" applyAlignment="1">
      <alignment horizontal="center" vertical="center"/>
    </xf>
    <xf numFmtId="0" fontId="28" fillId="2" borderId="2" xfId="37" applyFont="1" applyFill="1" applyBorder="1" applyAlignment="1">
      <alignment horizontal="center" vertical="center"/>
    </xf>
    <xf numFmtId="0" fontId="29" fillId="2" borderId="2" xfId="16" applyFont="1" applyFill="1" applyBorder="1" applyAlignment="1">
      <alignment horizontal="left" vertical="center"/>
    </xf>
    <xf numFmtId="0" fontId="20" fillId="2" borderId="0" xfId="37" applyFont="1" applyFill="1">
      <alignment vertical="center"/>
    </xf>
    <xf numFmtId="0" fontId="2" fillId="2" borderId="0" xfId="25" applyFont="1" applyFill="1" applyAlignment="1">
      <alignment horizontal="left" vertical="center"/>
    </xf>
    <xf numFmtId="0" fontId="3" fillId="2" borderId="0" xfId="25" applyFont="1" applyFill="1" applyAlignment="1">
      <alignment horizontal="center" vertical="center"/>
    </xf>
    <xf numFmtId="177" fontId="4" fillId="2" borderId="0" xfId="16" applyNumberFormat="1" applyFont="1" applyFill="1" applyBorder="1" applyAlignment="1">
      <alignment horizontal="center" vertical="center"/>
    </xf>
    <xf numFmtId="0" fontId="4" fillId="2" borderId="0" xfId="16" applyFont="1" applyFill="1" applyBorder="1" applyAlignment="1">
      <alignment horizontal="center" vertical="center"/>
    </xf>
    <xf numFmtId="0" fontId="0" fillId="2" borderId="0" xfId="10" applyFont="1" applyFill="1" applyAlignment="1">
      <alignment horizontal="left" vertical="center" wrapText="1"/>
    </xf>
    <xf numFmtId="0" fontId="2" fillId="0" borderId="0" xfId="25" applyFont="1" applyFill="1" applyAlignment="1">
      <alignment horizontal="left" vertical="center"/>
    </xf>
    <xf numFmtId="0" fontId="22" fillId="0" borderId="0" xfId="25" applyFont="1" applyFill="1" applyAlignment="1">
      <alignment horizontal="center" vertical="center"/>
    </xf>
    <xf numFmtId="180" fontId="0" fillId="0" borderId="1" xfId="2" applyNumberFormat="1" applyFont="1" applyFill="1" applyBorder="1" applyAlignment="1">
      <alignment horizontal="right" vertical="center"/>
    </xf>
    <xf numFmtId="0" fontId="12" fillId="0" borderId="1" xfId="25" applyFont="1" applyFill="1" applyBorder="1" applyAlignment="1">
      <alignment horizontal="center" vertical="center"/>
    </xf>
    <xf numFmtId="0" fontId="0" fillId="0" borderId="0" xfId="19" applyFont="1" applyFill="1" applyBorder="1" applyAlignment="1">
      <alignment horizontal="left" vertical="center" wrapText="1"/>
    </xf>
    <xf numFmtId="0" fontId="11" fillId="0" borderId="0" xfId="25" applyFont="1" applyFill="1" applyAlignment="1">
      <alignment horizontal="center" vertical="center"/>
    </xf>
    <xf numFmtId="0" fontId="11" fillId="2" borderId="0" xfId="25" applyFont="1" applyFill="1" applyAlignment="1">
      <alignment horizontal="center" vertical="center"/>
    </xf>
    <xf numFmtId="0" fontId="31" fillId="0" borderId="0" xfId="40" applyFill="1" applyAlignment="1">
      <alignment horizontal="left" vertical="center" wrapText="1"/>
    </xf>
    <xf numFmtId="0" fontId="53" fillId="0" borderId="0" xfId="34" applyFont="1" applyBorder="1" applyAlignment="1">
      <alignment horizontal="left" vertical="center" wrapText="1"/>
    </xf>
    <xf numFmtId="0" fontId="55" fillId="0" borderId="0" xfId="34" applyFont="1">
      <alignment vertical="center"/>
    </xf>
    <xf numFmtId="0" fontId="56" fillId="0" borderId="0" xfId="34" applyFont="1" applyBorder="1" applyAlignment="1">
      <alignment horizontal="center" vertical="center" wrapText="1"/>
    </xf>
    <xf numFmtId="0" fontId="58" fillId="0" borderId="12" xfId="34" applyFont="1" applyBorder="1" applyAlignment="1">
      <alignment horizontal="center" vertical="center" wrapText="1"/>
    </xf>
    <xf numFmtId="0" fontId="58" fillId="0" borderId="13" xfId="34" applyFont="1" applyBorder="1" applyAlignment="1">
      <alignment horizontal="center" vertical="center" wrapText="1"/>
    </xf>
    <xf numFmtId="0" fontId="59" fillId="0" borderId="14" xfId="34" applyFont="1" applyBorder="1" applyAlignment="1">
      <alignment vertical="center" wrapText="1"/>
    </xf>
    <xf numFmtId="0" fontId="59" fillId="0" borderId="15" xfId="34" applyFont="1" applyBorder="1" applyAlignment="1">
      <alignment horizontal="center" vertical="center" wrapText="1"/>
    </xf>
    <xf numFmtId="0" fontId="59" fillId="0" borderId="16" xfId="34" applyFont="1" applyBorder="1" applyAlignment="1">
      <alignment vertical="center" wrapText="1"/>
    </xf>
    <xf numFmtId="0" fontId="59" fillId="0" borderId="17" xfId="34" applyFont="1" applyBorder="1" applyAlignment="1">
      <alignment horizontal="center" vertical="center" wrapText="1"/>
    </xf>
    <xf numFmtId="0" fontId="59" fillId="0" borderId="0" xfId="34" applyFont="1" applyBorder="1" applyAlignment="1">
      <alignment vertical="center" wrapText="1"/>
    </xf>
    <xf numFmtId="0" fontId="59" fillId="0" borderId="18" xfId="34" applyFont="1" applyBorder="1" applyAlignment="1">
      <alignment vertical="center" wrapText="1"/>
    </xf>
    <xf numFmtId="0" fontId="59" fillId="0" borderId="19" xfId="34" applyFont="1" applyBorder="1" applyAlignment="1">
      <alignment horizontal="center" vertical="center" wrapText="1"/>
    </xf>
    <xf numFmtId="0" fontId="59" fillId="0" borderId="20" xfId="34" applyFont="1" applyBorder="1" applyAlignment="1">
      <alignment vertical="center" wrapText="1"/>
    </xf>
    <xf numFmtId="0" fontId="59" fillId="0" borderId="21" xfId="34" applyFont="1" applyBorder="1" applyAlignment="1">
      <alignment horizontal="center" vertical="center" wrapText="1"/>
    </xf>
    <xf numFmtId="0" fontId="59" fillId="0" borderId="22" xfId="34" applyFont="1" applyBorder="1" applyAlignment="1">
      <alignment vertical="center" wrapText="1"/>
    </xf>
    <xf numFmtId="0" fontId="59" fillId="0" borderId="23" xfId="34" applyFont="1" applyBorder="1" applyAlignment="1">
      <alignment horizontal="center" vertical="center" wrapText="1"/>
    </xf>
    <xf numFmtId="0" fontId="57" fillId="0" borderId="24" xfId="34" applyFont="1" applyBorder="1" applyAlignment="1">
      <alignment horizontal="right" vertical="center" wrapText="1"/>
    </xf>
    <xf numFmtId="0" fontId="53" fillId="0" borderId="0" xfId="47" applyFont="1" applyBorder="1" applyAlignment="1">
      <alignment horizontal="left" vertical="center" wrapText="1"/>
    </xf>
    <xf numFmtId="0" fontId="55" fillId="0" borderId="0" xfId="47" applyFont="1">
      <alignment vertical="center"/>
    </xf>
    <xf numFmtId="0" fontId="56" fillId="0" borderId="0" xfId="47" applyFont="1" applyBorder="1" applyAlignment="1">
      <alignment horizontal="center" vertical="center" wrapText="1"/>
    </xf>
    <xf numFmtId="0" fontId="60" fillId="0" borderId="0" xfId="47" applyFont="1">
      <alignment vertical="center"/>
    </xf>
    <xf numFmtId="0" fontId="57" fillId="0" borderId="0" xfId="47" applyFont="1" applyBorder="1" applyAlignment="1">
      <alignment horizontal="right" vertical="center" wrapText="1"/>
    </xf>
    <xf numFmtId="0" fontId="35" fillId="0" borderId="0" xfId="47">
      <alignment vertical="center"/>
    </xf>
    <xf numFmtId="0" fontId="58" fillId="0" borderId="12" xfId="47" applyFont="1" applyBorder="1" applyAlignment="1">
      <alignment horizontal="center" vertical="center" wrapText="1"/>
    </xf>
    <xf numFmtId="0" fontId="58" fillId="0" borderId="25" xfId="47" applyFont="1" applyBorder="1" applyAlignment="1">
      <alignment horizontal="center" vertical="center" wrapText="1"/>
    </xf>
    <xf numFmtId="0" fontId="58" fillId="0" borderId="26" xfId="47" applyFont="1" applyBorder="1" applyAlignment="1">
      <alignment horizontal="center" vertical="center" wrapText="1"/>
    </xf>
    <xf numFmtId="0" fontId="58" fillId="0" borderId="27" xfId="47" applyFont="1" applyBorder="1" applyAlignment="1">
      <alignment horizontal="center" vertical="center" wrapText="1"/>
    </xf>
    <xf numFmtId="0" fontId="59" fillId="0" borderId="20" xfId="47" applyFont="1" applyBorder="1" applyAlignment="1">
      <alignment horizontal="center" vertical="center" wrapText="1"/>
    </xf>
    <xf numFmtId="0" fontId="59" fillId="0" borderId="28" xfId="47" applyFont="1" applyBorder="1" applyAlignment="1">
      <alignment horizontal="center" vertical="center" wrapText="1"/>
    </xf>
    <xf numFmtId="0" fontId="59" fillId="0" borderId="19" xfId="47" applyFont="1" applyBorder="1" applyAlignment="1">
      <alignment horizontal="center" vertical="center" wrapText="1"/>
    </xf>
    <xf numFmtId="0" fontId="59" fillId="0" borderId="0" xfId="47" applyFont="1" applyBorder="1" applyAlignment="1">
      <alignment horizontal="center" vertical="center" wrapText="1"/>
    </xf>
    <xf numFmtId="0" fontId="57" fillId="0" borderId="29" xfId="47" applyFont="1" applyBorder="1" applyAlignment="1">
      <alignment vertical="center" wrapText="1"/>
    </xf>
    <xf numFmtId="0" fontId="59" fillId="0" borderId="0" xfId="34" applyFont="1" applyBorder="1" applyAlignment="1">
      <alignment vertical="center" wrapText="1"/>
    </xf>
  </cellXfs>
  <cellStyles count="68">
    <cellStyle name="百分比 2" xfId="5"/>
    <cellStyle name="标题 1 2" xfId="7"/>
    <cellStyle name="标题 2 2" xfId="21"/>
    <cellStyle name="标题 3 2" xfId="22"/>
    <cellStyle name="标题 4 2" xfId="23"/>
    <cellStyle name="标题 5" xfId="3"/>
    <cellStyle name="差 2" xfId="24"/>
    <cellStyle name="常规" xfId="0" builtinId="0"/>
    <cellStyle name="常规 10" xfId="16"/>
    <cellStyle name="常规 10 2" xfId="20"/>
    <cellStyle name="常规 2" xfId="25"/>
    <cellStyle name="常规 2 2" xfId="14"/>
    <cellStyle name="常规 2 2 2" xfId="8"/>
    <cellStyle name="常规 2 2 3" xfId="10"/>
    <cellStyle name="常规 2 3" xfId="17"/>
    <cellStyle name="常规 2 3 2" xfId="19"/>
    <cellStyle name="常规 2 4" xfId="26"/>
    <cellStyle name="常规 2 5" xfId="27"/>
    <cellStyle name="常规 2 6" xfId="29"/>
    <cellStyle name="常规 2 6 2" xfId="30"/>
    <cellStyle name="常规 2 7" xfId="31"/>
    <cellStyle name="常规 2 8" xfId="32"/>
    <cellStyle name="常规 2 9" xfId="34"/>
    <cellStyle name="常规 3" xfId="35"/>
    <cellStyle name="常规 3 2" xfId="37"/>
    <cellStyle name="常规 3 2 2" xfId="38"/>
    <cellStyle name="常规 3 3" xfId="39"/>
    <cellStyle name="常规 3 4" xfId="40"/>
    <cellStyle name="常规 4" xfId="41"/>
    <cellStyle name="常规 4 2" xfId="42"/>
    <cellStyle name="常规 4 2 2" xfId="43"/>
    <cellStyle name="常规 4 2 3" xfId="44"/>
    <cellStyle name="常规 4 3" xfId="45"/>
    <cellStyle name="常规 46" xfId="6"/>
    <cellStyle name="常规 5" xfId="46"/>
    <cellStyle name="常规 6" xfId="4"/>
    <cellStyle name="常规 6 2" xfId="47"/>
    <cellStyle name="常规 7" xfId="49"/>
    <cellStyle name="常规 9" xfId="50"/>
    <cellStyle name="常规_2007人代会数据 2" xfId="36"/>
    <cellStyle name="好 2" xfId="51"/>
    <cellStyle name="汇总 2" xfId="52"/>
    <cellStyle name="计算 2" xfId="1"/>
    <cellStyle name="检查单元格 2" xfId="53"/>
    <cellStyle name="解释性文本 2" xfId="54"/>
    <cellStyle name="警告文本 2" xfId="55"/>
    <cellStyle name="链接单元格 2" xfId="56"/>
    <cellStyle name="千位分隔" xfId="2" builtinId="3"/>
    <cellStyle name="千位分隔 2" xfId="57"/>
    <cellStyle name="千位分隔 2 2" xfId="58"/>
    <cellStyle name="千位分隔 2 3" xfId="59"/>
    <cellStyle name="千位分隔 2 3 2 2 2" xfId="60"/>
    <cellStyle name="千位分隔 2 3 2 2 2 2" xfId="61"/>
    <cellStyle name="千位分隔 2 3 2 2 2 3" xfId="62"/>
    <cellStyle name="千位分隔 2 4 2" xfId="63"/>
    <cellStyle name="千位分隔[0] 2" xfId="11"/>
    <cellStyle name="千位分隔[0] 3" xfId="12"/>
    <cellStyle name="千位分隔[0] 3 2" xfId="28"/>
    <cellStyle name="千位分隔[0] 4" xfId="13"/>
    <cellStyle name="千位分隔[0] 5" xfId="15"/>
    <cellStyle name="千位分隔[0] 6" xfId="64"/>
    <cellStyle name="千位分隔[0] 6 2" xfId="65"/>
    <cellStyle name="千位分隔[0] 7" xfId="66"/>
    <cellStyle name="适中 2" xfId="18"/>
    <cellStyle name="输出 2" xfId="9"/>
    <cellStyle name="输入 2" xfId="33"/>
    <cellStyle name="样式 1" xfId="67"/>
    <cellStyle name="注释 2" xfId="48"/>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VT36"/>
  <sheetViews>
    <sheetView showZeros="0" workbookViewId="0">
      <selection activeCell="E6" sqref="E6"/>
    </sheetView>
  </sheetViews>
  <sheetFormatPr defaultColWidth="9" defaultRowHeight="14.25"/>
  <cols>
    <col min="1" max="1" width="38.125" style="118" customWidth="1"/>
    <col min="2" max="2" width="10.125" style="119" customWidth="1"/>
    <col min="3" max="6" width="11.625" style="119" customWidth="1"/>
    <col min="7" max="7" width="13.5" style="119" customWidth="1"/>
    <col min="8" max="8" width="40.375" style="119" customWidth="1"/>
    <col min="9" max="9" width="9.625" style="119" customWidth="1"/>
    <col min="10" max="13" width="11.625" style="119" customWidth="1"/>
    <col min="14" max="14" width="13.5" style="119" customWidth="1"/>
    <col min="15" max="257" width="9" style="119"/>
    <col min="258" max="258" width="36.75" style="119" customWidth="1"/>
    <col min="259" max="259" width="11.625" style="119" customWidth="1"/>
    <col min="260" max="260" width="8.125" style="119" customWidth="1"/>
    <col min="261" max="261" width="36.5" style="119" customWidth="1"/>
    <col min="262" max="262" width="10.75" style="119" customWidth="1"/>
    <col min="263" max="263" width="8.125" style="119" customWidth="1"/>
    <col min="264" max="264" width="9.125" style="119" customWidth="1"/>
    <col min="265" max="268" width="9" style="119" hidden="1" customWidth="1"/>
    <col min="269" max="513" width="9" style="119"/>
    <col min="514" max="514" width="36.75" style="119" customWidth="1"/>
    <col min="515" max="515" width="11.625" style="119" customWidth="1"/>
    <col min="516" max="516" width="8.125" style="119" customWidth="1"/>
    <col min="517" max="517" width="36.5" style="119" customWidth="1"/>
    <col min="518" max="518" width="10.75" style="119" customWidth="1"/>
    <col min="519" max="519" width="8.125" style="119" customWidth="1"/>
    <col min="520" max="520" width="9.125" style="119" customWidth="1"/>
    <col min="521" max="524" width="9" style="119" hidden="1" customWidth="1"/>
    <col min="525" max="769" width="9" style="119"/>
    <col min="770" max="770" width="36.75" style="119" customWidth="1"/>
    <col min="771" max="771" width="11.625" style="119" customWidth="1"/>
    <col min="772" max="772" width="8.125" style="119" customWidth="1"/>
    <col min="773" max="773" width="36.5" style="119" customWidth="1"/>
    <col min="774" max="774" width="10.75" style="119" customWidth="1"/>
    <col min="775" max="775" width="8.125" style="119" customWidth="1"/>
    <col min="776" max="776" width="9.125" style="119" customWidth="1"/>
    <col min="777" max="780" width="9" style="119" hidden="1" customWidth="1"/>
    <col min="781" max="1025" width="9" style="119"/>
    <col min="1026" max="1026" width="36.75" style="119" customWidth="1"/>
    <col min="1027" max="1027" width="11.625" style="119" customWidth="1"/>
    <col min="1028" max="1028" width="8.125" style="119" customWidth="1"/>
    <col min="1029" max="1029" width="36.5" style="119" customWidth="1"/>
    <col min="1030" max="1030" width="10.75" style="119" customWidth="1"/>
    <col min="1031" max="1031" width="8.125" style="119" customWidth="1"/>
    <col min="1032" max="1032" width="9.125" style="119" customWidth="1"/>
    <col min="1033" max="1036" width="9" style="119" hidden="1" customWidth="1"/>
    <col min="1037" max="1281" width="9" style="119"/>
    <col min="1282" max="1282" width="36.75" style="119" customWidth="1"/>
    <col min="1283" max="1283" width="11.625" style="119" customWidth="1"/>
    <col min="1284" max="1284" width="8.125" style="119" customWidth="1"/>
    <col min="1285" max="1285" width="36.5" style="119" customWidth="1"/>
    <col min="1286" max="1286" width="10.75" style="119" customWidth="1"/>
    <col min="1287" max="1287" width="8.125" style="119" customWidth="1"/>
    <col min="1288" max="1288" width="9.125" style="119" customWidth="1"/>
    <col min="1289" max="1292" width="9" style="119" hidden="1" customWidth="1"/>
    <col min="1293" max="1537" width="9" style="119"/>
    <col min="1538" max="1538" width="36.75" style="119" customWidth="1"/>
    <col min="1539" max="1539" width="11.625" style="119" customWidth="1"/>
    <col min="1540" max="1540" width="8.125" style="119" customWidth="1"/>
    <col min="1541" max="1541" width="36.5" style="119" customWidth="1"/>
    <col min="1542" max="1542" width="10.75" style="119" customWidth="1"/>
    <col min="1543" max="1543" width="8.125" style="119" customWidth="1"/>
    <col min="1544" max="1544" width="9.125" style="119" customWidth="1"/>
    <col min="1545" max="1548" width="9" style="119" hidden="1" customWidth="1"/>
    <col min="1549" max="1793" width="9" style="119"/>
    <col min="1794" max="1794" width="36.75" style="119" customWidth="1"/>
    <col min="1795" max="1795" width="11.625" style="119" customWidth="1"/>
    <col min="1796" max="1796" width="8.125" style="119" customWidth="1"/>
    <col min="1797" max="1797" width="36.5" style="119" customWidth="1"/>
    <col min="1798" max="1798" width="10.75" style="119" customWidth="1"/>
    <col min="1799" max="1799" width="8.125" style="119" customWidth="1"/>
    <col min="1800" max="1800" width="9.125" style="119" customWidth="1"/>
    <col min="1801" max="1804" width="9" style="119" hidden="1" customWidth="1"/>
    <col min="1805" max="2049" width="9" style="119"/>
    <col min="2050" max="2050" width="36.75" style="119" customWidth="1"/>
    <col min="2051" max="2051" width="11.625" style="119" customWidth="1"/>
    <col min="2052" max="2052" width="8.125" style="119" customWidth="1"/>
    <col min="2053" max="2053" width="36.5" style="119" customWidth="1"/>
    <col min="2054" max="2054" width="10.75" style="119" customWidth="1"/>
    <col min="2055" max="2055" width="8.125" style="119" customWidth="1"/>
    <col min="2056" max="2056" width="9.125" style="119" customWidth="1"/>
    <col min="2057" max="2060" width="9" style="119" hidden="1" customWidth="1"/>
    <col min="2061" max="2305" width="9" style="119"/>
    <col min="2306" max="2306" width="36.75" style="119" customWidth="1"/>
    <col min="2307" max="2307" width="11.625" style="119" customWidth="1"/>
    <col min="2308" max="2308" width="8.125" style="119" customWidth="1"/>
    <col min="2309" max="2309" width="36.5" style="119" customWidth="1"/>
    <col min="2310" max="2310" width="10.75" style="119" customWidth="1"/>
    <col min="2311" max="2311" width="8.125" style="119" customWidth="1"/>
    <col min="2312" max="2312" width="9.125" style="119" customWidth="1"/>
    <col min="2313" max="2316" width="9" style="119" hidden="1" customWidth="1"/>
    <col min="2317" max="2561" width="9" style="119"/>
    <col min="2562" max="2562" width="36.75" style="119" customWidth="1"/>
    <col min="2563" max="2563" width="11.625" style="119" customWidth="1"/>
    <col min="2564" max="2564" width="8.125" style="119" customWidth="1"/>
    <col min="2565" max="2565" width="36.5" style="119" customWidth="1"/>
    <col min="2566" max="2566" width="10.75" style="119" customWidth="1"/>
    <col min="2567" max="2567" width="8.125" style="119" customWidth="1"/>
    <col min="2568" max="2568" width="9.125" style="119" customWidth="1"/>
    <col min="2569" max="2572" width="9" style="119" hidden="1" customWidth="1"/>
    <col min="2573" max="2817" width="9" style="119"/>
    <col min="2818" max="2818" width="36.75" style="119" customWidth="1"/>
    <col min="2819" max="2819" width="11.625" style="119" customWidth="1"/>
    <col min="2820" max="2820" width="8.125" style="119" customWidth="1"/>
    <col min="2821" max="2821" width="36.5" style="119" customWidth="1"/>
    <col min="2822" max="2822" width="10.75" style="119" customWidth="1"/>
    <col min="2823" max="2823" width="8.125" style="119" customWidth="1"/>
    <col min="2824" max="2824" width="9.125" style="119" customWidth="1"/>
    <col min="2825" max="2828" width="9" style="119" hidden="1" customWidth="1"/>
    <col min="2829" max="3073" width="9" style="119"/>
    <col min="3074" max="3074" width="36.75" style="119" customWidth="1"/>
    <col min="3075" max="3075" width="11.625" style="119" customWidth="1"/>
    <col min="3076" max="3076" width="8.125" style="119" customWidth="1"/>
    <col min="3077" max="3077" width="36.5" style="119" customWidth="1"/>
    <col min="3078" max="3078" width="10.75" style="119" customWidth="1"/>
    <col min="3079" max="3079" width="8.125" style="119" customWidth="1"/>
    <col min="3080" max="3080" width="9.125" style="119" customWidth="1"/>
    <col min="3081" max="3084" width="9" style="119" hidden="1" customWidth="1"/>
    <col min="3085" max="3329" width="9" style="119"/>
    <col min="3330" max="3330" width="36.75" style="119" customWidth="1"/>
    <col min="3331" max="3331" width="11.625" style="119" customWidth="1"/>
    <col min="3332" max="3332" width="8.125" style="119" customWidth="1"/>
    <col min="3333" max="3333" width="36.5" style="119" customWidth="1"/>
    <col min="3334" max="3334" width="10.75" style="119" customWidth="1"/>
    <col min="3335" max="3335" width="8.125" style="119" customWidth="1"/>
    <col min="3336" max="3336" width="9.125" style="119" customWidth="1"/>
    <col min="3337" max="3340" width="9" style="119" hidden="1" customWidth="1"/>
    <col min="3341" max="3585" width="9" style="119"/>
    <col min="3586" max="3586" width="36.75" style="119" customWidth="1"/>
    <col min="3587" max="3587" width="11.625" style="119" customWidth="1"/>
    <col min="3588" max="3588" width="8.125" style="119" customWidth="1"/>
    <col min="3589" max="3589" width="36.5" style="119" customWidth="1"/>
    <col min="3590" max="3590" width="10.75" style="119" customWidth="1"/>
    <col min="3591" max="3591" width="8.125" style="119" customWidth="1"/>
    <col min="3592" max="3592" width="9.125" style="119" customWidth="1"/>
    <col min="3593" max="3596" width="9" style="119" hidden="1" customWidth="1"/>
    <col min="3597" max="3841" width="9" style="119"/>
    <col min="3842" max="3842" width="36.75" style="119" customWidth="1"/>
    <col min="3843" max="3843" width="11.625" style="119" customWidth="1"/>
    <col min="3844" max="3844" width="8.125" style="119" customWidth="1"/>
    <col min="3845" max="3845" width="36.5" style="119" customWidth="1"/>
    <col min="3846" max="3846" width="10.75" style="119" customWidth="1"/>
    <col min="3847" max="3847" width="8.125" style="119" customWidth="1"/>
    <col min="3848" max="3848" width="9.125" style="119" customWidth="1"/>
    <col min="3849" max="3852" width="9" style="119" hidden="1" customWidth="1"/>
    <col min="3853" max="4097" width="9" style="119"/>
    <col min="4098" max="4098" width="36.75" style="119" customWidth="1"/>
    <col min="4099" max="4099" width="11.625" style="119" customWidth="1"/>
    <col min="4100" max="4100" width="8.125" style="119" customWidth="1"/>
    <col min="4101" max="4101" width="36.5" style="119" customWidth="1"/>
    <col min="4102" max="4102" width="10.75" style="119" customWidth="1"/>
    <col min="4103" max="4103" width="8.125" style="119" customWidth="1"/>
    <col min="4104" max="4104" width="9.125" style="119" customWidth="1"/>
    <col min="4105" max="4108" width="9" style="119" hidden="1" customWidth="1"/>
    <col min="4109" max="4353" width="9" style="119"/>
    <col min="4354" max="4354" width="36.75" style="119" customWidth="1"/>
    <col min="4355" max="4355" width="11.625" style="119" customWidth="1"/>
    <col min="4356" max="4356" width="8.125" style="119" customWidth="1"/>
    <col min="4357" max="4357" width="36.5" style="119" customWidth="1"/>
    <col min="4358" max="4358" width="10.75" style="119" customWidth="1"/>
    <col min="4359" max="4359" width="8.125" style="119" customWidth="1"/>
    <col min="4360" max="4360" width="9.125" style="119" customWidth="1"/>
    <col min="4361" max="4364" width="9" style="119" hidden="1" customWidth="1"/>
    <col min="4365" max="4609" width="9" style="119"/>
    <col min="4610" max="4610" width="36.75" style="119" customWidth="1"/>
    <col min="4611" max="4611" width="11.625" style="119" customWidth="1"/>
    <col min="4612" max="4612" width="8.125" style="119" customWidth="1"/>
    <col min="4613" max="4613" width="36.5" style="119" customWidth="1"/>
    <col min="4614" max="4614" width="10.75" style="119" customWidth="1"/>
    <col min="4615" max="4615" width="8.125" style="119" customWidth="1"/>
    <col min="4616" max="4616" width="9.125" style="119" customWidth="1"/>
    <col min="4617" max="4620" width="9" style="119" hidden="1" customWidth="1"/>
    <col min="4621" max="4865" width="9" style="119"/>
    <col min="4866" max="4866" width="36.75" style="119" customWidth="1"/>
    <col min="4867" max="4867" width="11.625" style="119" customWidth="1"/>
    <col min="4868" max="4868" width="8.125" style="119" customWidth="1"/>
    <col min="4869" max="4869" width="36.5" style="119" customWidth="1"/>
    <col min="4870" max="4870" width="10.75" style="119" customWidth="1"/>
    <col min="4871" max="4871" width="8.125" style="119" customWidth="1"/>
    <col min="4872" max="4872" width="9.125" style="119" customWidth="1"/>
    <col min="4873" max="4876" width="9" style="119" hidden="1" customWidth="1"/>
    <col min="4877" max="5121" width="9" style="119"/>
    <col min="5122" max="5122" width="36.75" style="119" customWidth="1"/>
    <col min="5123" max="5123" width="11.625" style="119" customWidth="1"/>
    <col min="5124" max="5124" width="8.125" style="119" customWidth="1"/>
    <col min="5125" max="5125" width="36.5" style="119" customWidth="1"/>
    <col min="5126" max="5126" width="10.75" style="119" customWidth="1"/>
    <col min="5127" max="5127" width="8.125" style="119" customWidth="1"/>
    <col min="5128" max="5128" width="9.125" style="119" customWidth="1"/>
    <col min="5129" max="5132" width="9" style="119" hidden="1" customWidth="1"/>
    <col min="5133" max="5377" width="9" style="119"/>
    <col min="5378" max="5378" width="36.75" style="119" customWidth="1"/>
    <col min="5379" max="5379" width="11.625" style="119" customWidth="1"/>
    <col min="5380" max="5380" width="8.125" style="119" customWidth="1"/>
    <col min="5381" max="5381" width="36.5" style="119" customWidth="1"/>
    <col min="5382" max="5382" width="10.75" style="119" customWidth="1"/>
    <col min="5383" max="5383" width="8.125" style="119" customWidth="1"/>
    <col min="5384" max="5384" width="9.125" style="119" customWidth="1"/>
    <col min="5385" max="5388" width="9" style="119" hidden="1" customWidth="1"/>
    <col min="5389" max="5633" width="9" style="119"/>
    <col min="5634" max="5634" width="36.75" style="119" customWidth="1"/>
    <col min="5635" max="5635" width="11.625" style="119" customWidth="1"/>
    <col min="5636" max="5636" width="8.125" style="119" customWidth="1"/>
    <col min="5637" max="5637" width="36.5" style="119" customWidth="1"/>
    <col min="5638" max="5638" width="10.75" style="119" customWidth="1"/>
    <col min="5639" max="5639" width="8.125" style="119" customWidth="1"/>
    <col min="5640" max="5640" width="9.125" style="119" customWidth="1"/>
    <col min="5641" max="5644" width="9" style="119" hidden="1" customWidth="1"/>
    <col min="5645" max="5889" width="9" style="119"/>
    <col min="5890" max="5890" width="36.75" style="119" customWidth="1"/>
    <col min="5891" max="5891" width="11.625" style="119" customWidth="1"/>
    <col min="5892" max="5892" width="8.125" style="119" customWidth="1"/>
    <col min="5893" max="5893" width="36.5" style="119" customWidth="1"/>
    <col min="5894" max="5894" width="10.75" style="119" customWidth="1"/>
    <col min="5895" max="5895" width="8.125" style="119" customWidth="1"/>
    <col min="5896" max="5896" width="9.125" style="119" customWidth="1"/>
    <col min="5897" max="5900" width="9" style="119" hidden="1" customWidth="1"/>
    <col min="5901" max="6145" width="9" style="119"/>
    <col min="6146" max="6146" width="36.75" style="119" customWidth="1"/>
    <col min="6147" max="6147" width="11.625" style="119" customWidth="1"/>
    <col min="6148" max="6148" width="8.125" style="119" customWidth="1"/>
    <col min="6149" max="6149" width="36.5" style="119" customWidth="1"/>
    <col min="6150" max="6150" width="10.75" style="119" customWidth="1"/>
    <col min="6151" max="6151" width="8.125" style="119" customWidth="1"/>
    <col min="6152" max="6152" width="9.125" style="119" customWidth="1"/>
    <col min="6153" max="6156" width="9" style="119" hidden="1" customWidth="1"/>
    <col min="6157" max="6401" width="9" style="119"/>
    <col min="6402" max="6402" width="36.75" style="119" customWidth="1"/>
    <col min="6403" max="6403" width="11.625" style="119" customWidth="1"/>
    <col min="6404" max="6404" width="8.125" style="119" customWidth="1"/>
    <col min="6405" max="6405" width="36.5" style="119" customWidth="1"/>
    <col min="6406" max="6406" width="10.75" style="119" customWidth="1"/>
    <col min="6407" max="6407" width="8.125" style="119" customWidth="1"/>
    <col min="6408" max="6408" width="9.125" style="119" customWidth="1"/>
    <col min="6409" max="6412" width="9" style="119" hidden="1" customWidth="1"/>
    <col min="6413" max="6657" width="9" style="119"/>
    <col min="6658" max="6658" width="36.75" style="119" customWidth="1"/>
    <col min="6659" max="6659" width="11.625" style="119" customWidth="1"/>
    <col min="6660" max="6660" width="8.125" style="119" customWidth="1"/>
    <col min="6661" max="6661" width="36.5" style="119" customWidth="1"/>
    <col min="6662" max="6662" width="10.75" style="119" customWidth="1"/>
    <col min="6663" max="6663" width="8.125" style="119" customWidth="1"/>
    <col min="6664" max="6664" width="9.125" style="119" customWidth="1"/>
    <col min="6665" max="6668" width="9" style="119" hidden="1" customWidth="1"/>
    <col min="6669" max="6913" width="9" style="119"/>
    <col min="6914" max="6914" width="36.75" style="119" customWidth="1"/>
    <col min="6915" max="6915" width="11.625" style="119" customWidth="1"/>
    <col min="6916" max="6916" width="8.125" style="119" customWidth="1"/>
    <col min="6917" max="6917" width="36.5" style="119" customWidth="1"/>
    <col min="6918" max="6918" width="10.75" style="119" customWidth="1"/>
    <col min="6919" max="6919" width="8.125" style="119" customWidth="1"/>
    <col min="6920" max="6920" width="9.125" style="119" customWidth="1"/>
    <col min="6921" max="6924" width="9" style="119" hidden="1" customWidth="1"/>
    <col min="6925" max="7169" width="9" style="119"/>
    <col min="7170" max="7170" width="36.75" style="119" customWidth="1"/>
    <col min="7171" max="7171" width="11.625" style="119" customWidth="1"/>
    <col min="7172" max="7172" width="8.125" style="119" customWidth="1"/>
    <col min="7173" max="7173" width="36.5" style="119" customWidth="1"/>
    <col min="7174" max="7174" width="10.75" style="119" customWidth="1"/>
    <col min="7175" max="7175" width="8.125" style="119" customWidth="1"/>
    <col min="7176" max="7176" width="9.125" style="119" customWidth="1"/>
    <col min="7177" max="7180" width="9" style="119" hidden="1" customWidth="1"/>
    <col min="7181" max="7425" width="9" style="119"/>
    <col min="7426" max="7426" width="36.75" style="119" customWidth="1"/>
    <col min="7427" max="7427" width="11.625" style="119" customWidth="1"/>
    <col min="7428" max="7428" width="8.125" style="119" customWidth="1"/>
    <col min="7429" max="7429" width="36.5" style="119" customWidth="1"/>
    <col min="7430" max="7430" width="10.75" style="119" customWidth="1"/>
    <col min="7431" max="7431" width="8.125" style="119" customWidth="1"/>
    <col min="7432" max="7432" width="9.125" style="119" customWidth="1"/>
    <col min="7433" max="7436" width="9" style="119" hidden="1" customWidth="1"/>
    <col min="7437" max="7681" width="9" style="119"/>
    <col min="7682" max="7682" width="36.75" style="119" customWidth="1"/>
    <col min="7683" max="7683" width="11.625" style="119" customWidth="1"/>
    <col min="7684" max="7684" width="8.125" style="119" customWidth="1"/>
    <col min="7685" max="7685" width="36.5" style="119" customWidth="1"/>
    <col min="7686" max="7686" width="10.75" style="119" customWidth="1"/>
    <col min="7687" max="7687" width="8.125" style="119" customWidth="1"/>
    <col min="7688" max="7688" width="9.125" style="119" customWidth="1"/>
    <col min="7689" max="7692" width="9" style="119" hidden="1" customWidth="1"/>
    <col min="7693" max="7937" width="9" style="119"/>
    <col min="7938" max="7938" width="36.75" style="119" customWidth="1"/>
    <col min="7939" max="7939" width="11.625" style="119" customWidth="1"/>
    <col min="7940" max="7940" width="8.125" style="119" customWidth="1"/>
    <col min="7941" max="7941" width="36.5" style="119" customWidth="1"/>
    <col min="7942" max="7942" width="10.75" style="119" customWidth="1"/>
    <col min="7943" max="7943" width="8.125" style="119" customWidth="1"/>
    <col min="7944" max="7944" width="9.125" style="119" customWidth="1"/>
    <col min="7945" max="7948" width="9" style="119" hidden="1" customWidth="1"/>
    <col min="7949" max="8193" width="9" style="119"/>
    <col min="8194" max="8194" width="36.75" style="119" customWidth="1"/>
    <col min="8195" max="8195" width="11.625" style="119" customWidth="1"/>
    <col min="8196" max="8196" width="8.125" style="119" customWidth="1"/>
    <col min="8197" max="8197" width="36.5" style="119" customWidth="1"/>
    <col min="8198" max="8198" width="10.75" style="119" customWidth="1"/>
    <col min="8199" max="8199" width="8.125" style="119" customWidth="1"/>
    <col min="8200" max="8200" width="9.125" style="119" customWidth="1"/>
    <col min="8201" max="8204" width="9" style="119" hidden="1" customWidth="1"/>
    <col min="8205" max="8449" width="9" style="119"/>
    <col min="8450" max="8450" width="36.75" style="119" customWidth="1"/>
    <col min="8451" max="8451" width="11.625" style="119" customWidth="1"/>
    <col min="8452" max="8452" width="8.125" style="119" customWidth="1"/>
    <col min="8453" max="8453" width="36.5" style="119" customWidth="1"/>
    <col min="8454" max="8454" width="10.75" style="119" customWidth="1"/>
    <col min="8455" max="8455" width="8.125" style="119" customWidth="1"/>
    <col min="8456" max="8456" width="9.125" style="119" customWidth="1"/>
    <col min="8457" max="8460" width="9" style="119" hidden="1" customWidth="1"/>
    <col min="8461" max="8705" width="9" style="119"/>
    <col min="8706" max="8706" width="36.75" style="119" customWidth="1"/>
    <col min="8707" max="8707" width="11.625" style="119" customWidth="1"/>
    <col min="8708" max="8708" width="8.125" style="119" customWidth="1"/>
    <col min="8709" max="8709" width="36.5" style="119" customWidth="1"/>
    <col min="8710" max="8710" width="10.75" style="119" customWidth="1"/>
    <col min="8711" max="8711" width="8.125" style="119" customWidth="1"/>
    <col min="8712" max="8712" width="9.125" style="119" customWidth="1"/>
    <col min="8713" max="8716" width="9" style="119" hidden="1" customWidth="1"/>
    <col min="8717" max="8961" width="9" style="119"/>
    <col min="8962" max="8962" width="36.75" style="119" customWidth="1"/>
    <col min="8963" max="8963" width="11.625" style="119" customWidth="1"/>
    <col min="8964" max="8964" width="8.125" style="119" customWidth="1"/>
    <col min="8965" max="8965" width="36.5" style="119" customWidth="1"/>
    <col min="8966" max="8966" width="10.75" style="119" customWidth="1"/>
    <col min="8967" max="8967" width="8.125" style="119" customWidth="1"/>
    <col min="8968" max="8968" width="9.125" style="119" customWidth="1"/>
    <col min="8969" max="8972" width="9" style="119" hidden="1" customWidth="1"/>
    <col min="8973" max="9217" width="9" style="119"/>
    <col min="9218" max="9218" width="36.75" style="119" customWidth="1"/>
    <col min="9219" max="9219" width="11.625" style="119" customWidth="1"/>
    <col min="9220" max="9220" width="8.125" style="119" customWidth="1"/>
    <col min="9221" max="9221" width="36.5" style="119" customWidth="1"/>
    <col min="9222" max="9222" width="10.75" style="119" customWidth="1"/>
    <col min="9223" max="9223" width="8.125" style="119" customWidth="1"/>
    <col min="9224" max="9224" width="9.125" style="119" customWidth="1"/>
    <col min="9225" max="9228" width="9" style="119" hidden="1" customWidth="1"/>
    <col min="9229" max="9473" width="9" style="119"/>
    <col min="9474" max="9474" width="36.75" style="119" customWidth="1"/>
    <col min="9475" max="9475" width="11.625" style="119" customWidth="1"/>
    <col min="9476" max="9476" width="8.125" style="119" customWidth="1"/>
    <col min="9477" max="9477" width="36.5" style="119" customWidth="1"/>
    <col min="9478" max="9478" width="10.75" style="119" customWidth="1"/>
    <col min="9479" max="9479" width="8.125" style="119" customWidth="1"/>
    <col min="9480" max="9480" width="9.125" style="119" customWidth="1"/>
    <col min="9481" max="9484" width="9" style="119" hidden="1" customWidth="1"/>
    <col min="9485" max="9729" width="9" style="119"/>
    <col min="9730" max="9730" width="36.75" style="119" customWidth="1"/>
    <col min="9731" max="9731" width="11.625" style="119" customWidth="1"/>
    <col min="9732" max="9732" width="8.125" style="119" customWidth="1"/>
    <col min="9733" max="9733" width="36.5" style="119" customWidth="1"/>
    <col min="9734" max="9734" width="10.75" style="119" customWidth="1"/>
    <col min="9735" max="9735" width="8.125" style="119" customWidth="1"/>
    <col min="9736" max="9736" width="9.125" style="119" customWidth="1"/>
    <col min="9737" max="9740" width="9" style="119" hidden="1" customWidth="1"/>
    <col min="9741" max="9985" width="9" style="119"/>
    <col min="9986" max="9986" width="36.75" style="119" customWidth="1"/>
    <col min="9987" max="9987" width="11.625" style="119" customWidth="1"/>
    <col min="9988" max="9988" width="8.125" style="119" customWidth="1"/>
    <col min="9989" max="9989" width="36.5" style="119" customWidth="1"/>
    <col min="9990" max="9990" width="10.75" style="119" customWidth="1"/>
    <col min="9991" max="9991" width="8.125" style="119" customWidth="1"/>
    <col min="9992" max="9992" width="9.125" style="119" customWidth="1"/>
    <col min="9993" max="9996" width="9" style="119" hidden="1" customWidth="1"/>
    <col min="9997" max="10241" width="9" style="119"/>
    <col min="10242" max="10242" width="36.75" style="119" customWidth="1"/>
    <col min="10243" max="10243" width="11.625" style="119" customWidth="1"/>
    <col min="10244" max="10244" width="8.125" style="119" customWidth="1"/>
    <col min="10245" max="10245" width="36.5" style="119" customWidth="1"/>
    <col min="10246" max="10246" width="10.75" style="119" customWidth="1"/>
    <col min="10247" max="10247" width="8.125" style="119" customWidth="1"/>
    <col min="10248" max="10248" width="9.125" style="119" customWidth="1"/>
    <col min="10249" max="10252" width="9" style="119" hidden="1" customWidth="1"/>
    <col min="10253" max="10497" width="9" style="119"/>
    <col min="10498" max="10498" width="36.75" style="119" customWidth="1"/>
    <col min="10499" max="10499" width="11.625" style="119" customWidth="1"/>
    <col min="10500" max="10500" width="8.125" style="119" customWidth="1"/>
    <col min="10501" max="10501" width="36.5" style="119" customWidth="1"/>
    <col min="10502" max="10502" width="10.75" style="119" customWidth="1"/>
    <col min="10503" max="10503" width="8.125" style="119" customWidth="1"/>
    <col min="10504" max="10504" width="9.125" style="119" customWidth="1"/>
    <col min="10505" max="10508" width="9" style="119" hidden="1" customWidth="1"/>
    <col min="10509" max="10753" width="9" style="119"/>
    <col min="10754" max="10754" width="36.75" style="119" customWidth="1"/>
    <col min="10755" max="10755" width="11.625" style="119" customWidth="1"/>
    <col min="10756" max="10756" width="8.125" style="119" customWidth="1"/>
    <col min="10757" max="10757" width="36.5" style="119" customWidth="1"/>
    <col min="10758" max="10758" width="10.75" style="119" customWidth="1"/>
    <col min="10759" max="10759" width="8.125" style="119" customWidth="1"/>
    <col min="10760" max="10760" width="9.125" style="119" customWidth="1"/>
    <col min="10761" max="10764" width="9" style="119" hidden="1" customWidth="1"/>
    <col min="10765" max="11009" width="9" style="119"/>
    <col min="11010" max="11010" width="36.75" style="119" customWidth="1"/>
    <col min="11011" max="11011" width="11.625" style="119" customWidth="1"/>
    <col min="11012" max="11012" width="8.125" style="119" customWidth="1"/>
    <col min="11013" max="11013" width="36.5" style="119" customWidth="1"/>
    <col min="11014" max="11014" width="10.75" style="119" customWidth="1"/>
    <col min="11015" max="11015" width="8.125" style="119" customWidth="1"/>
    <col min="11016" max="11016" width="9.125" style="119" customWidth="1"/>
    <col min="11017" max="11020" width="9" style="119" hidden="1" customWidth="1"/>
    <col min="11021" max="11265" width="9" style="119"/>
    <col min="11266" max="11266" width="36.75" style="119" customWidth="1"/>
    <col min="11267" max="11267" width="11.625" style="119" customWidth="1"/>
    <col min="11268" max="11268" width="8.125" style="119" customWidth="1"/>
    <col min="11269" max="11269" width="36.5" style="119" customWidth="1"/>
    <col min="11270" max="11270" width="10.75" style="119" customWidth="1"/>
    <col min="11271" max="11271" width="8.125" style="119" customWidth="1"/>
    <col min="11272" max="11272" width="9.125" style="119" customWidth="1"/>
    <col min="11273" max="11276" width="9" style="119" hidden="1" customWidth="1"/>
    <col min="11277" max="11521" width="9" style="119"/>
    <col min="11522" max="11522" width="36.75" style="119" customWidth="1"/>
    <col min="11523" max="11523" width="11.625" style="119" customWidth="1"/>
    <col min="11524" max="11524" width="8.125" style="119" customWidth="1"/>
    <col min="11525" max="11525" width="36.5" style="119" customWidth="1"/>
    <col min="11526" max="11526" width="10.75" style="119" customWidth="1"/>
    <col min="11527" max="11527" width="8.125" style="119" customWidth="1"/>
    <col min="11528" max="11528" width="9.125" style="119" customWidth="1"/>
    <col min="11529" max="11532" width="9" style="119" hidden="1" customWidth="1"/>
    <col min="11533" max="11777" width="9" style="119"/>
    <col min="11778" max="11778" width="36.75" style="119" customWidth="1"/>
    <col min="11779" max="11779" width="11.625" style="119" customWidth="1"/>
    <col min="11780" max="11780" width="8.125" style="119" customWidth="1"/>
    <col min="11781" max="11781" width="36.5" style="119" customWidth="1"/>
    <col min="11782" max="11782" width="10.75" style="119" customWidth="1"/>
    <col min="11783" max="11783" width="8.125" style="119" customWidth="1"/>
    <col min="11784" max="11784" width="9.125" style="119" customWidth="1"/>
    <col min="11785" max="11788" width="9" style="119" hidden="1" customWidth="1"/>
    <col min="11789" max="12033" width="9" style="119"/>
    <col min="12034" max="12034" width="36.75" style="119" customWidth="1"/>
    <col min="12035" max="12035" width="11.625" style="119" customWidth="1"/>
    <col min="12036" max="12036" width="8.125" style="119" customWidth="1"/>
    <col min="12037" max="12037" width="36.5" style="119" customWidth="1"/>
    <col min="12038" max="12038" width="10.75" style="119" customWidth="1"/>
    <col min="12039" max="12039" width="8.125" style="119" customWidth="1"/>
    <col min="12040" max="12040" width="9.125" style="119" customWidth="1"/>
    <col min="12041" max="12044" width="9" style="119" hidden="1" customWidth="1"/>
    <col min="12045" max="12289" width="9" style="119"/>
    <col min="12290" max="12290" width="36.75" style="119" customWidth="1"/>
    <col min="12291" max="12291" width="11.625" style="119" customWidth="1"/>
    <col min="12292" max="12292" width="8.125" style="119" customWidth="1"/>
    <col min="12293" max="12293" width="36.5" style="119" customWidth="1"/>
    <col min="12294" max="12294" width="10.75" style="119" customWidth="1"/>
    <col min="12295" max="12295" width="8.125" style="119" customWidth="1"/>
    <col min="12296" max="12296" width="9.125" style="119" customWidth="1"/>
    <col min="12297" max="12300" width="9" style="119" hidden="1" customWidth="1"/>
    <col min="12301" max="12545" width="9" style="119"/>
    <col min="12546" max="12546" width="36.75" style="119" customWidth="1"/>
    <col min="12547" max="12547" width="11.625" style="119" customWidth="1"/>
    <col min="12548" max="12548" width="8.125" style="119" customWidth="1"/>
    <col min="12549" max="12549" width="36.5" style="119" customWidth="1"/>
    <col min="12550" max="12550" width="10.75" style="119" customWidth="1"/>
    <col min="12551" max="12551" width="8.125" style="119" customWidth="1"/>
    <col min="12552" max="12552" width="9.125" style="119" customWidth="1"/>
    <col min="12553" max="12556" width="9" style="119" hidden="1" customWidth="1"/>
    <col min="12557" max="12801" width="9" style="119"/>
    <col min="12802" max="12802" width="36.75" style="119" customWidth="1"/>
    <col min="12803" max="12803" width="11.625" style="119" customWidth="1"/>
    <col min="12804" max="12804" width="8.125" style="119" customWidth="1"/>
    <col min="12805" max="12805" width="36.5" style="119" customWidth="1"/>
    <col min="12806" max="12806" width="10.75" style="119" customWidth="1"/>
    <col min="12807" max="12807" width="8.125" style="119" customWidth="1"/>
    <col min="12808" max="12808" width="9.125" style="119" customWidth="1"/>
    <col min="12809" max="12812" width="9" style="119" hidden="1" customWidth="1"/>
    <col min="12813" max="13057" width="9" style="119"/>
    <col min="13058" max="13058" width="36.75" style="119" customWidth="1"/>
    <col min="13059" max="13059" width="11.625" style="119" customWidth="1"/>
    <col min="13060" max="13060" width="8.125" style="119" customWidth="1"/>
    <col min="13061" max="13061" width="36.5" style="119" customWidth="1"/>
    <col min="13062" max="13062" width="10.75" style="119" customWidth="1"/>
    <col min="13063" max="13063" width="8.125" style="119" customWidth="1"/>
    <col min="13064" max="13064" width="9.125" style="119" customWidth="1"/>
    <col min="13065" max="13068" width="9" style="119" hidden="1" customWidth="1"/>
    <col min="13069" max="13313" width="9" style="119"/>
    <col min="13314" max="13314" width="36.75" style="119" customWidth="1"/>
    <col min="13315" max="13315" width="11.625" style="119" customWidth="1"/>
    <col min="13316" max="13316" width="8.125" style="119" customWidth="1"/>
    <col min="13317" max="13317" width="36.5" style="119" customWidth="1"/>
    <col min="13318" max="13318" width="10.75" style="119" customWidth="1"/>
    <col min="13319" max="13319" width="8.125" style="119" customWidth="1"/>
    <col min="13320" max="13320" width="9.125" style="119" customWidth="1"/>
    <col min="13321" max="13324" width="9" style="119" hidden="1" customWidth="1"/>
    <col min="13325" max="13569" width="9" style="119"/>
    <col min="13570" max="13570" width="36.75" style="119" customWidth="1"/>
    <col min="13571" max="13571" width="11.625" style="119" customWidth="1"/>
    <col min="13572" max="13572" width="8.125" style="119" customWidth="1"/>
    <col min="13573" max="13573" width="36.5" style="119" customWidth="1"/>
    <col min="13574" max="13574" width="10.75" style="119" customWidth="1"/>
    <col min="13575" max="13575" width="8.125" style="119" customWidth="1"/>
    <col min="13576" max="13576" width="9.125" style="119" customWidth="1"/>
    <col min="13577" max="13580" width="9" style="119" hidden="1" customWidth="1"/>
    <col min="13581" max="13825" width="9" style="119"/>
    <col min="13826" max="13826" width="36.75" style="119" customWidth="1"/>
    <col min="13827" max="13827" width="11.625" style="119" customWidth="1"/>
    <col min="13828" max="13828" width="8.125" style="119" customWidth="1"/>
    <col min="13829" max="13829" width="36.5" style="119" customWidth="1"/>
    <col min="13830" max="13830" width="10.75" style="119" customWidth="1"/>
    <col min="13831" max="13831" width="8.125" style="119" customWidth="1"/>
    <col min="13832" max="13832" width="9.125" style="119" customWidth="1"/>
    <col min="13833" max="13836" width="9" style="119" hidden="1" customWidth="1"/>
    <col min="13837" max="14081" width="9" style="119"/>
    <col min="14082" max="14082" width="36.75" style="119" customWidth="1"/>
    <col min="14083" max="14083" width="11.625" style="119" customWidth="1"/>
    <col min="14084" max="14084" width="8.125" style="119" customWidth="1"/>
    <col min="14085" max="14085" width="36.5" style="119" customWidth="1"/>
    <col min="14086" max="14086" width="10.75" style="119" customWidth="1"/>
    <col min="14087" max="14087" width="8.125" style="119" customWidth="1"/>
    <col min="14088" max="14088" width="9.125" style="119" customWidth="1"/>
    <col min="14089" max="14092" width="9" style="119" hidden="1" customWidth="1"/>
    <col min="14093" max="14337" width="9" style="119"/>
    <col min="14338" max="14338" width="36.75" style="119" customWidth="1"/>
    <col min="14339" max="14339" width="11.625" style="119" customWidth="1"/>
    <col min="14340" max="14340" width="8.125" style="119" customWidth="1"/>
    <col min="14341" max="14341" width="36.5" style="119" customWidth="1"/>
    <col min="14342" max="14342" width="10.75" style="119" customWidth="1"/>
    <col min="14343" max="14343" width="8.125" style="119" customWidth="1"/>
    <col min="14344" max="14344" width="9.125" style="119" customWidth="1"/>
    <col min="14345" max="14348" width="9" style="119" hidden="1" customWidth="1"/>
    <col min="14349" max="14593" width="9" style="119"/>
    <col min="14594" max="14594" width="36.75" style="119" customWidth="1"/>
    <col min="14595" max="14595" width="11.625" style="119" customWidth="1"/>
    <col min="14596" max="14596" width="8.125" style="119" customWidth="1"/>
    <col min="14597" max="14597" width="36.5" style="119" customWidth="1"/>
    <col min="14598" max="14598" width="10.75" style="119" customWidth="1"/>
    <col min="14599" max="14599" width="8.125" style="119" customWidth="1"/>
    <col min="14600" max="14600" width="9.125" style="119" customWidth="1"/>
    <col min="14601" max="14604" width="9" style="119" hidden="1" customWidth="1"/>
    <col min="14605" max="14849" width="9" style="119"/>
    <col min="14850" max="14850" width="36.75" style="119" customWidth="1"/>
    <col min="14851" max="14851" width="11.625" style="119" customWidth="1"/>
    <col min="14852" max="14852" width="8.125" style="119" customWidth="1"/>
    <col min="14853" max="14853" width="36.5" style="119" customWidth="1"/>
    <col min="14854" max="14854" width="10.75" style="119" customWidth="1"/>
    <col min="14855" max="14855" width="8.125" style="119" customWidth="1"/>
    <col min="14856" max="14856" width="9.125" style="119" customWidth="1"/>
    <col min="14857" max="14860" width="9" style="119" hidden="1" customWidth="1"/>
    <col min="14861" max="15105" width="9" style="119"/>
    <col min="15106" max="15106" width="36.75" style="119" customWidth="1"/>
    <col min="15107" max="15107" width="11.625" style="119" customWidth="1"/>
    <col min="15108" max="15108" width="8.125" style="119" customWidth="1"/>
    <col min="15109" max="15109" width="36.5" style="119" customWidth="1"/>
    <col min="15110" max="15110" width="10.75" style="119" customWidth="1"/>
    <col min="15111" max="15111" width="8.125" style="119" customWidth="1"/>
    <col min="15112" max="15112" width="9.125" style="119" customWidth="1"/>
    <col min="15113" max="15116" width="9" style="119" hidden="1" customWidth="1"/>
    <col min="15117" max="15361" width="9" style="119"/>
    <col min="15362" max="15362" width="36.75" style="119" customWidth="1"/>
    <col min="15363" max="15363" width="11.625" style="119" customWidth="1"/>
    <col min="15364" max="15364" width="8.125" style="119" customWidth="1"/>
    <col min="15365" max="15365" width="36.5" style="119" customWidth="1"/>
    <col min="15366" max="15366" width="10.75" style="119" customWidth="1"/>
    <col min="15367" max="15367" width="8.125" style="119" customWidth="1"/>
    <col min="15368" max="15368" width="9.125" style="119" customWidth="1"/>
    <col min="15369" max="15372" width="9" style="119" hidden="1" customWidth="1"/>
    <col min="15373" max="15617" width="9" style="119"/>
    <col min="15618" max="15618" width="36.75" style="119" customWidth="1"/>
    <col min="15619" max="15619" width="11.625" style="119" customWidth="1"/>
    <col min="15620" max="15620" width="8.125" style="119" customWidth="1"/>
    <col min="15621" max="15621" width="36.5" style="119" customWidth="1"/>
    <col min="15622" max="15622" width="10.75" style="119" customWidth="1"/>
    <col min="15623" max="15623" width="8.125" style="119" customWidth="1"/>
    <col min="15624" max="15624" width="9.125" style="119" customWidth="1"/>
    <col min="15625" max="15628" width="9" style="119" hidden="1" customWidth="1"/>
    <col min="15629" max="15873" width="9" style="119"/>
    <col min="15874" max="15874" width="36.75" style="119" customWidth="1"/>
    <col min="15875" max="15875" width="11.625" style="119" customWidth="1"/>
    <col min="15876" max="15876" width="8.125" style="119" customWidth="1"/>
    <col min="15877" max="15877" width="36.5" style="119" customWidth="1"/>
    <col min="15878" max="15878" width="10.75" style="119" customWidth="1"/>
    <col min="15879" max="15879" width="8.125" style="119" customWidth="1"/>
    <col min="15880" max="15880" width="9.125" style="119" customWidth="1"/>
    <col min="15881" max="15884" width="9" style="119" hidden="1" customWidth="1"/>
    <col min="15885" max="16129" width="9" style="119"/>
    <col min="16130" max="16130" width="36.75" style="119" customWidth="1"/>
    <col min="16131" max="16131" width="11.625" style="119" customWidth="1"/>
    <col min="16132" max="16132" width="8.125" style="119" customWidth="1"/>
    <col min="16133" max="16133" width="36.5" style="119" customWidth="1"/>
    <col min="16134" max="16134" width="10.75" style="119" customWidth="1"/>
    <col min="16135" max="16135" width="8.125" style="119" customWidth="1"/>
    <col min="16136" max="16136" width="9.125" style="119" customWidth="1"/>
    <col min="16137" max="16140" width="9" style="119" hidden="1" customWidth="1"/>
    <col min="16141" max="16384" width="9" style="119"/>
  </cols>
  <sheetData>
    <row r="1" spans="1:14" ht="18.75">
      <c r="A1" s="134" t="s">
        <v>0</v>
      </c>
      <c r="B1" s="134"/>
      <c r="C1" s="134"/>
      <c r="D1" s="134"/>
      <c r="E1" s="134"/>
      <c r="F1" s="134"/>
      <c r="G1" s="134"/>
      <c r="H1" s="134"/>
      <c r="I1" s="134"/>
      <c r="J1" s="134"/>
      <c r="K1" s="134"/>
      <c r="L1" s="134"/>
      <c r="M1" s="134"/>
      <c r="N1" s="134"/>
    </row>
    <row r="2" spans="1:14" ht="24.75" customHeight="1">
      <c r="A2" s="135" t="s">
        <v>1</v>
      </c>
      <c r="B2" s="135"/>
      <c r="C2" s="135"/>
      <c r="D2" s="135"/>
      <c r="E2" s="135"/>
      <c r="F2" s="135"/>
      <c r="G2" s="135"/>
      <c r="H2" s="135"/>
      <c r="I2" s="135"/>
      <c r="J2" s="135"/>
      <c r="K2" s="135"/>
      <c r="L2" s="135"/>
      <c r="M2" s="135"/>
      <c r="N2" s="135"/>
    </row>
    <row r="3" spans="1:14" ht="18.75">
      <c r="A3" s="136"/>
      <c r="B3" s="137"/>
      <c r="C3" s="5"/>
      <c r="D3" s="5"/>
      <c r="E3" s="5"/>
      <c r="F3" s="5"/>
      <c r="G3" s="5"/>
      <c r="H3" s="6"/>
      <c r="J3" s="5"/>
      <c r="K3" s="5"/>
      <c r="L3" s="5"/>
      <c r="M3" s="5"/>
      <c r="N3" s="7" t="s">
        <v>2</v>
      </c>
    </row>
    <row r="4" spans="1:14" ht="56.25">
      <c r="A4" s="120" t="s">
        <v>3</v>
      </c>
      <c r="B4" s="121" t="s">
        <v>4</v>
      </c>
      <c r="C4" s="121" t="s">
        <v>5</v>
      </c>
      <c r="D4" s="121" t="s">
        <v>6</v>
      </c>
      <c r="E4" s="121" t="s">
        <v>7</v>
      </c>
      <c r="F4" s="121" t="s">
        <v>8</v>
      </c>
      <c r="G4" s="122" t="s">
        <v>9</v>
      </c>
      <c r="H4" s="120" t="s">
        <v>10</v>
      </c>
      <c r="I4" s="121" t="s">
        <v>4</v>
      </c>
      <c r="J4" s="121" t="s">
        <v>5</v>
      </c>
      <c r="K4" s="121" t="s">
        <v>6</v>
      </c>
      <c r="L4" s="121" t="s">
        <v>7</v>
      </c>
      <c r="M4" s="121" t="s">
        <v>8</v>
      </c>
      <c r="N4" s="122" t="s">
        <v>9</v>
      </c>
    </row>
    <row r="5" spans="1:14" ht="37.5" customHeight="1">
      <c r="A5" s="123" t="s">
        <v>11</v>
      </c>
      <c r="B5" s="11"/>
      <c r="C5" s="124"/>
      <c r="D5" s="124"/>
      <c r="E5" s="124"/>
      <c r="F5" s="124"/>
      <c r="G5" s="125"/>
      <c r="H5" s="123" t="s">
        <v>11</v>
      </c>
      <c r="I5" s="11"/>
      <c r="J5" s="124"/>
      <c r="K5" s="124"/>
      <c r="L5" s="124"/>
      <c r="M5" s="124"/>
      <c r="N5" s="125"/>
    </row>
    <row r="6" spans="1:14" ht="30.75" customHeight="1">
      <c r="A6" s="126" t="s">
        <v>12</v>
      </c>
      <c r="B6" s="11"/>
      <c r="C6" s="124"/>
      <c r="D6" s="124"/>
      <c r="E6" s="124"/>
      <c r="F6" s="124"/>
      <c r="G6" s="125"/>
      <c r="H6" s="126" t="s">
        <v>13</v>
      </c>
      <c r="I6" s="11"/>
      <c r="J6" s="124"/>
      <c r="K6" s="124"/>
      <c r="L6" s="124"/>
      <c r="M6" s="124"/>
      <c r="N6" s="125"/>
    </row>
    <row r="7" spans="1:14" ht="36.75" customHeight="1">
      <c r="A7" s="13" t="s">
        <v>14</v>
      </c>
      <c r="B7" s="14"/>
      <c r="C7" s="127"/>
      <c r="D7" s="127"/>
      <c r="E7" s="127"/>
      <c r="F7" s="127"/>
      <c r="G7" s="128"/>
      <c r="H7" s="13" t="s">
        <v>15</v>
      </c>
      <c r="I7" s="14">
        <f>SUM(I8:I10)</f>
        <v>0</v>
      </c>
      <c r="J7" s="127"/>
      <c r="K7" s="127"/>
      <c r="L7" s="127"/>
      <c r="M7" s="127"/>
      <c r="N7" s="128"/>
    </row>
    <row r="8" spans="1:14" ht="36.75" customHeight="1">
      <c r="A8" s="15" t="s">
        <v>16</v>
      </c>
      <c r="B8" s="14"/>
      <c r="C8" s="127"/>
      <c r="D8" s="127"/>
      <c r="E8" s="127"/>
      <c r="F8" s="127"/>
      <c r="G8" s="128"/>
      <c r="H8" s="15" t="s">
        <v>16</v>
      </c>
      <c r="I8" s="14"/>
      <c r="J8" s="127"/>
      <c r="K8" s="127"/>
      <c r="L8" s="127"/>
      <c r="M8" s="127"/>
      <c r="N8" s="128"/>
    </row>
    <row r="9" spans="1:14" ht="36.75" customHeight="1">
      <c r="A9" s="15" t="s">
        <v>17</v>
      </c>
      <c r="B9" s="14"/>
      <c r="C9" s="127"/>
      <c r="D9" s="127"/>
      <c r="E9" s="127"/>
      <c r="F9" s="127"/>
      <c r="G9" s="128"/>
      <c r="H9" s="15" t="s">
        <v>17</v>
      </c>
      <c r="I9" s="14"/>
      <c r="J9" s="127"/>
      <c r="K9" s="127"/>
      <c r="L9" s="127"/>
      <c r="M9" s="127"/>
      <c r="N9" s="128"/>
    </row>
    <row r="10" spans="1:14" ht="36.75" customHeight="1">
      <c r="A10" s="15" t="s">
        <v>18</v>
      </c>
      <c r="B10" s="14"/>
      <c r="C10" s="127"/>
      <c r="D10" s="127"/>
      <c r="E10" s="127"/>
      <c r="F10" s="127"/>
      <c r="G10" s="128"/>
      <c r="H10" s="15" t="s">
        <v>18</v>
      </c>
      <c r="I10" s="14"/>
      <c r="J10" s="127"/>
      <c r="K10" s="127"/>
      <c r="L10" s="127"/>
      <c r="M10" s="127"/>
      <c r="N10" s="128"/>
    </row>
    <row r="11" spans="1:14" ht="36.75" customHeight="1">
      <c r="A11" s="13" t="s">
        <v>19</v>
      </c>
      <c r="B11" s="14">
        <f>B12+B13</f>
        <v>0</v>
      </c>
      <c r="C11" s="127"/>
      <c r="D11" s="127"/>
      <c r="E11" s="127"/>
      <c r="F11" s="127"/>
      <c r="G11" s="128"/>
      <c r="H11" s="13" t="s">
        <v>20</v>
      </c>
      <c r="I11" s="14">
        <f>I12+I13</f>
        <v>0</v>
      </c>
      <c r="J11" s="127"/>
      <c r="K11" s="127"/>
      <c r="L11" s="127"/>
      <c r="M11" s="127"/>
      <c r="N11" s="128"/>
    </row>
    <row r="12" spans="1:14" ht="36.75" customHeight="1">
      <c r="A12" s="129" t="s">
        <v>21</v>
      </c>
      <c r="B12" s="14"/>
      <c r="C12" s="127"/>
      <c r="D12" s="127"/>
      <c r="E12" s="127"/>
      <c r="F12" s="127"/>
      <c r="G12" s="128"/>
      <c r="H12" s="15" t="s">
        <v>22</v>
      </c>
      <c r="I12" s="14"/>
      <c r="J12" s="127"/>
      <c r="K12" s="127"/>
      <c r="L12" s="127"/>
      <c r="M12" s="127"/>
      <c r="N12" s="128"/>
    </row>
    <row r="13" spans="1:14" ht="36.75" customHeight="1">
      <c r="A13" s="15" t="s">
        <v>23</v>
      </c>
      <c r="B13" s="14"/>
      <c r="C13" s="127"/>
      <c r="D13" s="127"/>
      <c r="E13" s="127"/>
      <c r="F13" s="127"/>
      <c r="G13" s="128"/>
      <c r="H13" s="15" t="s">
        <v>23</v>
      </c>
      <c r="I13" s="14"/>
      <c r="J13" s="127"/>
      <c r="K13" s="127"/>
      <c r="L13" s="127"/>
      <c r="M13" s="127"/>
      <c r="N13" s="128"/>
    </row>
    <row r="14" spans="1:14" ht="36.75" customHeight="1">
      <c r="A14" s="13" t="s">
        <v>24</v>
      </c>
      <c r="B14" s="14"/>
      <c r="C14" s="127"/>
      <c r="D14" s="127"/>
      <c r="E14" s="127"/>
      <c r="F14" s="127"/>
      <c r="G14" s="128"/>
      <c r="H14" s="13" t="s">
        <v>25</v>
      </c>
      <c r="I14" s="14"/>
      <c r="J14" s="127"/>
      <c r="K14" s="127"/>
      <c r="L14" s="127"/>
      <c r="M14" s="127"/>
      <c r="N14" s="128"/>
    </row>
    <row r="15" spans="1:14" ht="36.75" customHeight="1">
      <c r="A15" s="13" t="s">
        <v>26</v>
      </c>
      <c r="B15" s="14"/>
      <c r="C15" s="127"/>
      <c r="D15" s="127"/>
      <c r="E15" s="127"/>
      <c r="F15" s="127"/>
      <c r="G15" s="128"/>
      <c r="H15" s="13" t="s">
        <v>27</v>
      </c>
      <c r="I15" s="14"/>
      <c r="J15" s="127"/>
      <c r="K15" s="127"/>
      <c r="L15" s="127"/>
      <c r="M15" s="127"/>
      <c r="N15" s="128"/>
    </row>
    <row r="16" spans="1:14" ht="36.75" customHeight="1">
      <c r="A16" s="130"/>
      <c r="B16" s="131"/>
      <c r="C16" s="131"/>
      <c r="D16" s="131"/>
      <c r="E16" s="131"/>
      <c r="F16" s="131"/>
      <c r="G16" s="131"/>
      <c r="H16" s="132" t="s">
        <v>28</v>
      </c>
      <c r="I16" s="131"/>
      <c r="J16" s="131"/>
      <c r="K16" s="131"/>
      <c r="L16" s="131"/>
      <c r="M16" s="131"/>
      <c r="N16" s="131"/>
    </row>
    <row r="17" spans="1:13" ht="38.25" customHeight="1">
      <c r="A17" s="138"/>
      <c r="B17" s="138"/>
      <c r="C17" s="138"/>
      <c r="D17" s="138"/>
      <c r="E17" s="138"/>
      <c r="F17" s="138"/>
      <c r="G17" s="138"/>
      <c r="H17" s="138"/>
      <c r="I17" s="138"/>
      <c r="J17" s="138"/>
      <c r="K17" s="138"/>
      <c r="L17" s="138"/>
      <c r="M17" s="138"/>
    </row>
    <row r="18" spans="1:13">
      <c r="A18" s="138" t="s">
        <v>29</v>
      </c>
      <c r="B18" s="138"/>
      <c r="C18" s="138"/>
      <c r="D18" s="138"/>
      <c r="E18" s="138"/>
      <c r="F18" s="138"/>
      <c r="G18" s="138"/>
      <c r="H18" s="138"/>
      <c r="I18" s="138"/>
      <c r="J18" s="138"/>
      <c r="K18" s="138"/>
      <c r="L18" s="138"/>
      <c r="M18" s="138"/>
    </row>
    <row r="19" spans="1:13">
      <c r="A19" s="119"/>
      <c r="B19" s="133"/>
      <c r="C19" s="133"/>
      <c r="D19" s="133"/>
      <c r="E19" s="133"/>
      <c r="F19" s="133"/>
      <c r="I19" s="133"/>
      <c r="J19" s="133"/>
      <c r="K19" s="133"/>
      <c r="L19" s="133"/>
      <c r="M19" s="133"/>
    </row>
    <row r="20" spans="1:13">
      <c r="A20" s="119"/>
    </row>
    <row r="21" spans="1:13">
      <c r="A21" s="119"/>
    </row>
    <row r="22" spans="1:13">
      <c r="A22" s="119"/>
    </row>
    <row r="23" spans="1:13">
      <c r="A23" s="119"/>
    </row>
    <row r="24" spans="1:13">
      <c r="A24" s="119"/>
    </row>
    <row r="25" spans="1:13">
      <c r="A25" s="119"/>
    </row>
    <row r="26" spans="1:13">
      <c r="A26" s="119"/>
    </row>
    <row r="27" spans="1:13">
      <c r="A27" s="119"/>
    </row>
    <row r="28" spans="1:13">
      <c r="A28" s="119"/>
    </row>
    <row r="29" spans="1:13">
      <c r="A29" s="119"/>
    </row>
    <row r="30" spans="1:13">
      <c r="A30" s="119"/>
    </row>
    <row r="31" spans="1:13">
      <c r="A31" s="119"/>
    </row>
    <row r="32" spans="1:13">
      <c r="A32" s="119"/>
    </row>
    <row r="33" spans="1:1">
      <c r="A33" s="119"/>
    </row>
    <row r="34" spans="1:1">
      <c r="A34" s="119"/>
    </row>
    <row r="35" spans="1:1">
      <c r="A35" s="119"/>
    </row>
    <row r="36" spans="1:1">
      <c r="A36" s="119"/>
    </row>
  </sheetData>
  <mergeCells count="5">
    <mergeCell ref="A1:N1"/>
    <mergeCell ref="A2:N2"/>
    <mergeCell ref="A3:B3"/>
    <mergeCell ref="A17:M17"/>
    <mergeCell ref="A18:M18"/>
  </mergeCells>
  <phoneticPr fontId="52" type="noConversion"/>
  <printOptions horizontalCentered="1"/>
  <pageMargins left="0.23622047244094499" right="0.23622047244094499" top="0.5" bottom="0.31496062992126" header="0.31496062992126" footer="0.31496062992126"/>
  <pageSetup paperSize="9" scale="71" orientation="landscape"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1"/>
  <sheetViews>
    <sheetView workbookViewId="0">
      <pane ySplit="4" topLeftCell="A5" activePane="bottomLeft" state="frozen"/>
      <selection pane="bottomLeft" activeCell="E18" sqref="E18:H18"/>
    </sheetView>
  </sheetViews>
  <sheetFormatPr defaultColWidth="9" defaultRowHeight="13.5"/>
  <cols>
    <col min="1" max="1" width="30.25" style="99" customWidth="1"/>
    <col min="2" max="3" width="12" style="100" customWidth="1"/>
    <col min="4" max="4" width="14.5" style="100" customWidth="1"/>
    <col min="5" max="5" width="29.5" style="99" customWidth="1"/>
    <col min="6" max="7" width="12" style="100" customWidth="1"/>
    <col min="8" max="8" width="14.5" style="100" customWidth="1"/>
    <col min="9" max="9" width="9" style="99"/>
    <col min="10" max="10" width="9.5" style="99" customWidth="1"/>
    <col min="11" max="16384" width="9" style="99"/>
  </cols>
  <sheetData>
    <row r="1" spans="1:10" ht="18" customHeight="1">
      <c r="A1" s="139" t="s">
        <v>30</v>
      </c>
      <c r="B1" s="139"/>
      <c r="C1" s="139"/>
      <c r="D1" s="139"/>
      <c r="E1" s="139"/>
      <c r="F1" s="139"/>
      <c r="G1" s="139"/>
      <c r="H1" s="139"/>
    </row>
    <row r="2" spans="1:10" ht="28.5">
      <c r="A2" s="140" t="s">
        <v>31</v>
      </c>
      <c r="B2" s="140"/>
      <c r="C2" s="140"/>
      <c r="D2" s="140"/>
      <c r="E2" s="140"/>
      <c r="F2" s="140"/>
      <c r="G2" s="140"/>
      <c r="H2" s="140"/>
    </row>
    <row r="3" spans="1:10" ht="18.75" customHeight="1">
      <c r="A3" s="101"/>
      <c r="B3" s="102"/>
      <c r="C3" s="102"/>
      <c r="D3" s="102"/>
      <c r="E3" s="101"/>
      <c r="F3" s="141" t="s">
        <v>2</v>
      </c>
      <c r="G3" s="141"/>
      <c r="H3" s="141"/>
    </row>
    <row r="4" spans="1:10" ht="24" customHeight="1">
      <c r="A4" s="103" t="s">
        <v>32</v>
      </c>
      <c r="B4" s="67" t="s">
        <v>33</v>
      </c>
      <c r="C4" s="67" t="s">
        <v>34</v>
      </c>
      <c r="D4" s="67" t="s">
        <v>35</v>
      </c>
      <c r="E4" s="103" t="s">
        <v>36</v>
      </c>
      <c r="F4" s="67" t="s">
        <v>33</v>
      </c>
      <c r="G4" s="67" t="s">
        <v>34</v>
      </c>
      <c r="H4" s="67" t="s">
        <v>35</v>
      </c>
    </row>
    <row r="5" spans="1:10" ht="18.75">
      <c r="A5" s="103" t="s">
        <v>37</v>
      </c>
      <c r="B5" s="104">
        <f>SUM(B6,B30)</f>
        <v>801450</v>
      </c>
      <c r="C5" s="104">
        <f>SUM(C6,C30)</f>
        <v>199663.2</v>
      </c>
      <c r="D5" s="104">
        <f>SUM(D6,D30)</f>
        <v>1001113.2</v>
      </c>
      <c r="E5" s="103" t="s">
        <v>37</v>
      </c>
      <c r="F5" s="104">
        <f>SUM(F6,F30)</f>
        <v>801450</v>
      </c>
      <c r="G5" s="104">
        <f t="shared" ref="G5:H5" si="0">SUM(G6,G30)</f>
        <v>199663.10235840004</v>
      </c>
      <c r="H5" s="104">
        <f t="shared" si="0"/>
        <v>1001113.1023584</v>
      </c>
    </row>
    <row r="6" spans="1:10" ht="18.75">
      <c r="A6" s="105" t="s">
        <v>38</v>
      </c>
      <c r="B6" s="104">
        <f>SUM(B7,B21)</f>
        <v>306347</v>
      </c>
      <c r="C6" s="104">
        <f t="shared" ref="C6:D6" si="1">SUM(C7,C21)</f>
        <v>-25335.799999999988</v>
      </c>
      <c r="D6" s="104">
        <f t="shared" si="1"/>
        <v>281011.20000000001</v>
      </c>
      <c r="E6" s="105" t="s">
        <v>39</v>
      </c>
      <c r="F6" s="104">
        <f>SUM(F7:F29)</f>
        <v>535011</v>
      </c>
      <c r="G6" s="104">
        <f t="shared" ref="G6:H6" si="2">SUM(G7:G29)</f>
        <v>164009.10235840004</v>
      </c>
      <c r="H6" s="104">
        <f t="shared" si="2"/>
        <v>699020.10235840001</v>
      </c>
      <c r="J6" s="117"/>
    </row>
    <row r="7" spans="1:10">
      <c r="A7" s="76" t="s">
        <v>40</v>
      </c>
      <c r="B7" s="106">
        <f>SUM(B8:B20)</f>
        <v>259162</v>
      </c>
      <c r="C7" s="106">
        <f t="shared" ref="C7:C20" si="3">D7-B7</f>
        <v>-25335.799999999988</v>
      </c>
      <c r="D7" s="48">
        <f>SUM(D8:D20)</f>
        <v>233826.2</v>
      </c>
      <c r="E7" s="76" t="s">
        <v>41</v>
      </c>
      <c r="F7" s="106">
        <v>45822</v>
      </c>
      <c r="G7" s="106">
        <f t="shared" ref="G7:G29" si="4">H7-F7</f>
        <v>585.01013100000273</v>
      </c>
      <c r="H7" s="106">
        <f>35407.010131+11000</f>
        <v>46407.010131000003</v>
      </c>
    </row>
    <row r="8" spans="1:10">
      <c r="A8" s="107" t="s">
        <v>42</v>
      </c>
      <c r="B8" s="106">
        <v>45667</v>
      </c>
      <c r="C8" s="106">
        <f t="shared" si="3"/>
        <v>-3818</v>
      </c>
      <c r="D8" s="106">
        <f>42023-174</f>
        <v>41849</v>
      </c>
      <c r="E8" s="76" t="s">
        <v>43</v>
      </c>
      <c r="F8" s="106">
        <v>2103</v>
      </c>
      <c r="G8" s="106">
        <f t="shared" si="4"/>
        <v>50.97562599999992</v>
      </c>
      <c r="H8" s="106">
        <v>2153.9756259999999</v>
      </c>
    </row>
    <row r="9" spans="1:10">
      <c r="A9" s="107" t="s">
        <v>44</v>
      </c>
      <c r="B9" s="106">
        <v>17000</v>
      </c>
      <c r="C9" s="106">
        <f t="shared" si="3"/>
        <v>-272</v>
      </c>
      <c r="D9" s="106">
        <v>16728</v>
      </c>
      <c r="E9" s="76" t="s">
        <v>45</v>
      </c>
      <c r="F9" s="106">
        <v>49949</v>
      </c>
      <c r="G9" s="106">
        <f t="shared" si="4"/>
        <v>2577.9508799999967</v>
      </c>
      <c r="H9" s="106">
        <v>52526.950879999997</v>
      </c>
    </row>
    <row r="10" spans="1:10">
      <c r="A10" s="107" t="s">
        <v>46</v>
      </c>
      <c r="B10" s="106">
        <v>6000</v>
      </c>
      <c r="C10" s="106">
        <f t="shared" si="3"/>
        <v>672</v>
      </c>
      <c r="D10" s="106">
        <v>6672</v>
      </c>
      <c r="E10" s="76" t="s">
        <v>47</v>
      </c>
      <c r="F10" s="106">
        <v>117123</v>
      </c>
      <c r="G10" s="106">
        <f t="shared" si="4"/>
        <v>30733.7898652</v>
      </c>
      <c r="H10" s="106">
        <v>147856.7898652</v>
      </c>
    </row>
    <row r="11" spans="1:10">
      <c r="A11" s="107" t="s">
        <v>48</v>
      </c>
      <c r="B11" s="106">
        <v>300</v>
      </c>
      <c r="C11" s="106">
        <f t="shared" si="3"/>
        <v>-193</v>
      </c>
      <c r="D11" s="106">
        <v>107</v>
      </c>
      <c r="E11" s="76" t="s">
        <v>49</v>
      </c>
      <c r="F11" s="106">
        <v>2652</v>
      </c>
      <c r="G11" s="106">
        <f t="shared" si="4"/>
        <v>1350.7948999999999</v>
      </c>
      <c r="H11" s="106">
        <v>4002.7948999999999</v>
      </c>
    </row>
    <row r="12" spans="1:10">
      <c r="A12" s="107" t="s">
        <v>50</v>
      </c>
      <c r="B12" s="106">
        <v>10000</v>
      </c>
      <c r="C12" s="106">
        <f t="shared" si="3"/>
        <v>-2795</v>
      </c>
      <c r="D12" s="106">
        <v>7205</v>
      </c>
      <c r="E12" s="76" t="s">
        <v>51</v>
      </c>
      <c r="F12" s="106">
        <v>8273</v>
      </c>
      <c r="G12" s="106">
        <f t="shared" si="4"/>
        <v>1695.2831719999995</v>
      </c>
      <c r="H12" s="106">
        <v>9968.2831719999995</v>
      </c>
    </row>
    <row r="13" spans="1:10">
      <c r="A13" s="107" t="s">
        <v>52</v>
      </c>
      <c r="B13" s="106">
        <v>8000</v>
      </c>
      <c r="C13" s="106">
        <f t="shared" si="3"/>
        <v>-3764.8</v>
      </c>
      <c r="D13" s="106">
        <v>4235.2</v>
      </c>
      <c r="E13" s="76" t="s">
        <v>53</v>
      </c>
      <c r="F13" s="106">
        <v>56293</v>
      </c>
      <c r="G13" s="106">
        <f t="shared" si="4"/>
        <v>5495.2911959999983</v>
      </c>
      <c r="H13" s="106">
        <f>61288.291196+500</f>
        <v>61788.291195999998</v>
      </c>
    </row>
    <row r="14" spans="1:10">
      <c r="A14" s="107" t="s">
        <v>54</v>
      </c>
      <c r="B14" s="106">
        <v>6000</v>
      </c>
      <c r="C14" s="106">
        <f t="shared" si="3"/>
        <v>-580</v>
      </c>
      <c r="D14" s="106">
        <v>5420</v>
      </c>
      <c r="E14" s="76" t="s">
        <v>55</v>
      </c>
      <c r="F14" s="106">
        <v>65758</v>
      </c>
      <c r="G14" s="106">
        <f t="shared" si="4"/>
        <v>16209.790116999997</v>
      </c>
      <c r="H14" s="106">
        <v>81967.790116999997</v>
      </c>
    </row>
    <row r="15" spans="1:10">
      <c r="A15" s="76" t="s">
        <v>56</v>
      </c>
      <c r="B15" s="106">
        <v>29000</v>
      </c>
      <c r="C15" s="106">
        <f t="shared" si="3"/>
        <v>-14032</v>
      </c>
      <c r="D15" s="106">
        <v>14968</v>
      </c>
      <c r="E15" s="76" t="s">
        <v>57</v>
      </c>
      <c r="F15" s="106">
        <v>14599</v>
      </c>
      <c r="G15" s="106">
        <f t="shared" si="4"/>
        <v>11914.138177000001</v>
      </c>
      <c r="H15" s="106">
        <v>26513.138177000001</v>
      </c>
    </row>
    <row r="16" spans="1:10">
      <c r="A16" s="76" t="s">
        <v>58</v>
      </c>
      <c r="B16" s="106">
        <v>52000</v>
      </c>
      <c r="C16" s="106">
        <f t="shared" si="3"/>
        <v>-11911</v>
      </c>
      <c r="D16" s="106">
        <v>40089</v>
      </c>
      <c r="E16" s="76" t="s">
        <v>59</v>
      </c>
      <c r="F16" s="106">
        <v>29314</v>
      </c>
      <c r="G16" s="106">
        <f t="shared" si="4"/>
        <v>44041.318318000005</v>
      </c>
      <c r="H16" s="106">
        <f>42526.618318+2.7+31000-174</f>
        <v>73355.318318000005</v>
      </c>
    </row>
    <row r="17" spans="1:8">
      <c r="A17" s="107" t="s">
        <v>60</v>
      </c>
      <c r="B17" s="106">
        <v>3000</v>
      </c>
      <c r="C17" s="106">
        <f t="shared" si="3"/>
        <v>8449</v>
      </c>
      <c r="D17" s="106">
        <v>11449</v>
      </c>
      <c r="E17" s="76" t="s">
        <v>61</v>
      </c>
      <c r="F17" s="106">
        <v>36475</v>
      </c>
      <c r="G17" s="106">
        <f t="shared" si="4"/>
        <v>4444.0557199999967</v>
      </c>
      <c r="H17" s="106">
        <f>38419.05572+2500</f>
        <v>40919.055719999997</v>
      </c>
    </row>
    <row r="18" spans="1:8">
      <c r="A18" s="107" t="s">
        <v>62</v>
      </c>
      <c r="B18" s="106">
        <v>82000</v>
      </c>
      <c r="C18" s="106">
        <f t="shared" si="3"/>
        <v>3000</v>
      </c>
      <c r="D18" s="106">
        <v>85000</v>
      </c>
      <c r="E18" s="76" t="s">
        <v>63</v>
      </c>
      <c r="F18" s="106">
        <v>20098</v>
      </c>
      <c r="G18" s="106">
        <f t="shared" si="4"/>
        <v>16279.876960000001</v>
      </c>
      <c r="H18" s="108">
        <f>32377.87696+4000</f>
        <v>36377.876960000001</v>
      </c>
    </row>
    <row r="19" spans="1:8">
      <c r="A19" s="107" t="s">
        <v>64</v>
      </c>
      <c r="B19" s="106">
        <v>80</v>
      </c>
      <c r="C19" s="106">
        <f t="shared" si="3"/>
        <v>20</v>
      </c>
      <c r="D19" s="106">
        <v>100</v>
      </c>
      <c r="E19" s="76" t="s">
        <v>65</v>
      </c>
      <c r="F19" s="106">
        <v>15832</v>
      </c>
      <c r="G19" s="106">
        <f t="shared" si="4"/>
        <v>489.42303299999912</v>
      </c>
      <c r="H19" s="108">
        <f>14929.423033+1392</f>
        <v>16321.423032999999</v>
      </c>
    </row>
    <row r="20" spans="1:8">
      <c r="A20" s="109" t="s">
        <v>66</v>
      </c>
      <c r="B20" s="106">
        <v>115</v>
      </c>
      <c r="C20" s="106">
        <f t="shared" si="3"/>
        <v>-111</v>
      </c>
      <c r="D20" s="106">
        <v>4</v>
      </c>
      <c r="E20" s="76" t="s">
        <v>67</v>
      </c>
      <c r="F20" s="106">
        <v>3491</v>
      </c>
      <c r="G20" s="106">
        <f t="shared" si="4"/>
        <v>564.78200000000015</v>
      </c>
      <c r="H20" s="108">
        <v>4055.7820000000002</v>
      </c>
    </row>
    <row r="21" spans="1:8">
      <c r="A21" s="76" t="s">
        <v>68</v>
      </c>
      <c r="B21" s="106">
        <f>SUM(B22:B27)</f>
        <v>47185</v>
      </c>
      <c r="C21" s="106"/>
      <c r="D21" s="106">
        <f t="shared" ref="D21" si="5">SUM(D22:D27)</f>
        <v>47185</v>
      </c>
      <c r="E21" s="76" t="s">
        <v>69</v>
      </c>
      <c r="F21" s="106">
        <v>322</v>
      </c>
      <c r="G21" s="106">
        <f t="shared" si="4"/>
        <v>5559.9802</v>
      </c>
      <c r="H21" s="108">
        <v>5881.9802</v>
      </c>
    </row>
    <row r="22" spans="1:8">
      <c r="A22" s="76" t="s">
        <v>70</v>
      </c>
      <c r="B22" s="106">
        <v>8000</v>
      </c>
      <c r="C22" s="106"/>
      <c r="D22" s="106">
        <v>8000</v>
      </c>
      <c r="E22" s="76" t="s">
        <v>71</v>
      </c>
      <c r="F22" s="106">
        <v>23750</v>
      </c>
      <c r="G22" s="106">
        <f t="shared" si="4"/>
        <v>998.62138499999855</v>
      </c>
      <c r="H22" s="108">
        <v>24748.621384999999</v>
      </c>
    </row>
    <row r="23" spans="1:8">
      <c r="A23" s="76" t="s">
        <v>72</v>
      </c>
      <c r="B23" s="106">
        <v>3000</v>
      </c>
      <c r="C23" s="106"/>
      <c r="D23" s="106">
        <v>3000</v>
      </c>
      <c r="E23" s="110" t="s">
        <v>73</v>
      </c>
      <c r="F23" s="106">
        <v>14923</v>
      </c>
      <c r="G23" s="106">
        <f t="shared" si="4"/>
        <v>14373.312929200001</v>
      </c>
      <c r="H23" s="108">
        <v>29296.312929200001</v>
      </c>
    </row>
    <row r="24" spans="1:8">
      <c r="A24" s="76" t="s">
        <v>74</v>
      </c>
      <c r="B24" s="106">
        <v>7000</v>
      </c>
      <c r="C24" s="106"/>
      <c r="D24" s="106">
        <v>7000</v>
      </c>
      <c r="E24" s="110" t="s">
        <v>75</v>
      </c>
      <c r="F24" s="106"/>
      <c r="G24" s="106">
        <f t="shared" si="4"/>
        <v>504</v>
      </c>
      <c r="H24" s="108">
        <v>504</v>
      </c>
    </row>
    <row r="25" spans="1:8">
      <c r="A25" s="109" t="s">
        <v>76</v>
      </c>
      <c r="B25" s="111">
        <v>29065</v>
      </c>
      <c r="C25" s="106">
        <f t="shared" ref="C25:C27" si="6">D25-B25</f>
        <v>-880</v>
      </c>
      <c r="D25" s="111">
        <v>28185</v>
      </c>
      <c r="E25" s="76" t="s">
        <v>77</v>
      </c>
      <c r="F25" s="106">
        <v>5445</v>
      </c>
      <c r="G25" s="106">
        <f t="shared" si="4"/>
        <v>606.38074899999992</v>
      </c>
      <c r="H25" s="108">
        <v>6051.3807489999999</v>
      </c>
    </row>
    <row r="26" spans="1:8">
      <c r="A26" s="76" t="s">
        <v>78</v>
      </c>
      <c r="B26" s="111">
        <v>100</v>
      </c>
      <c r="C26" s="106"/>
      <c r="D26" s="111">
        <v>100</v>
      </c>
      <c r="E26" s="76" t="s">
        <v>79</v>
      </c>
      <c r="F26" s="106">
        <v>6000</v>
      </c>
      <c r="G26" s="106">
        <f t="shared" si="4"/>
        <v>0</v>
      </c>
      <c r="H26" s="108">
        <v>6000</v>
      </c>
    </row>
    <row r="27" spans="1:8">
      <c r="A27" s="76" t="s">
        <v>80</v>
      </c>
      <c r="B27" s="111">
        <v>20</v>
      </c>
      <c r="C27" s="106">
        <f t="shared" si="6"/>
        <v>880</v>
      </c>
      <c r="D27" s="111">
        <v>900</v>
      </c>
      <c r="E27" s="76" t="s">
        <v>81</v>
      </c>
      <c r="F27" s="106">
        <v>16749</v>
      </c>
      <c r="G27" s="106">
        <f t="shared" si="4"/>
        <v>1250.7900000000009</v>
      </c>
      <c r="H27" s="108">
        <f>16739.79+1260</f>
        <v>17999.79</v>
      </c>
    </row>
    <row r="28" spans="1:8">
      <c r="A28" s="112"/>
      <c r="B28" s="111"/>
      <c r="C28" s="111"/>
      <c r="D28" s="111"/>
      <c r="E28" s="76" t="s">
        <v>82</v>
      </c>
      <c r="F28" s="106"/>
      <c r="G28" s="106">
        <f t="shared" si="4"/>
        <v>9.5370000000000008</v>
      </c>
      <c r="H28" s="108">
        <v>9.5370000000000008</v>
      </c>
    </row>
    <row r="29" spans="1:8">
      <c r="A29" s="112"/>
      <c r="B29" s="111"/>
      <c r="C29" s="111"/>
      <c r="D29" s="111"/>
      <c r="E29" s="76" t="s">
        <v>83</v>
      </c>
      <c r="F29" s="106">
        <v>40</v>
      </c>
      <c r="G29" s="106">
        <f t="shared" si="4"/>
        <v>4274</v>
      </c>
      <c r="H29" s="106">
        <v>4314</v>
      </c>
    </row>
    <row r="30" spans="1:8" ht="18.75">
      <c r="A30" s="105" t="s">
        <v>84</v>
      </c>
      <c r="B30" s="104">
        <f>SUM(B31:B35,B38)</f>
        <v>495103</v>
      </c>
      <c r="C30" s="104">
        <f t="shared" ref="C30:D30" si="7">SUM(C31:C35,C38)</f>
        <v>224999</v>
      </c>
      <c r="D30" s="104">
        <f t="shared" si="7"/>
        <v>720102</v>
      </c>
      <c r="E30" s="105" t="s">
        <v>85</v>
      </c>
      <c r="F30" s="104">
        <f>SUM(F31:F33)</f>
        <v>266439</v>
      </c>
      <c r="G30" s="104">
        <f t="shared" ref="G30:H30" si="8">SUM(G31:G33)</f>
        <v>35654</v>
      </c>
      <c r="H30" s="104">
        <f t="shared" si="8"/>
        <v>302093</v>
      </c>
    </row>
    <row r="31" spans="1:8">
      <c r="A31" s="113" t="s">
        <v>86</v>
      </c>
      <c r="B31" s="114">
        <v>192457</v>
      </c>
      <c r="C31" s="114">
        <f t="shared" ref="C31:C36" si="9">D31-B31</f>
        <v>127543</v>
      </c>
      <c r="D31" s="114">
        <v>320000</v>
      </c>
      <c r="E31" s="76" t="s">
        <v>87</v>
      </c>
      <c r="F31" s="106">
        <v>42514</v>
      </c>
      <c r="G31" s="106">
        <f>H31-F31</f>
        <v>13607</v>
      </c>
      <c r="H31" s="111">
        <v>56121</v>
      </c>
    </row>
    <row r="32" spans="1:8">
      <c r="A32" s="113" t="s">
        <v>88</v>
      </c>
      <c r="B32" s="114"/>
      <c r="C32" s="114">
        <f t="shared" si="9"/>
        <v>0</v>
      </c>
      <c r="D32" s="114"/>
      <c r="E32" s="113" t="s">
        <v>89</v>
      </c>
      <c r="F32" s="106">
        <v>49925</v>
      </c>
      <c r="G32" s="106">
        <f t="shared" ref="G32:G34" si="10">H32-F32</f>
        <v>22047</v>
      </c>
      <c r="H32" s="111">
        <v>71972</v>
      </c>
    </row>
    <row r="33" spans="1:8">
      <c r="A33" s="76" t="s">
        <v>90</v>
      </c>
      <c r="B33" s="114">
        <v>20000</v>
      </c>
      <c r="C33" s="114">
        <f t="shared" si="9"/>
        <v>0</v>
      </c>
      <c r="D33" s="114">
        <v>20000</v>
      </c>
      <c r="E33" s="76" t="s">
        <v>91</v>
      </c>
      <c r="F33" s="106">
        <v>174000</v>
      </c>
      <c r="G33" s="106">
        <f t="shared" si="10"/>
        <v>0</v>
      </c>
      <c r="H33" s="111">
        <v>174000</v>
      </c>
    </row>
    <row r="34" spans="1:8">
      <c r="A34" s="76" t="s">
        <v>92</v>
      </c>
      <c r="B34" s="106">
        <v>46688</v>
      </c>
      <c r="C34" s="106">
        <f t="shared" si="9"/>
        <v>47456</v>
      </c>
      <c r="D34" s="106">
        <v>94144</v>
      </c>
      <c r="E34" s="76" t="s">
        <v>93</v>
      </c>
      <c r="F34" s="106">
        <v>174000</v>
      </c>
      <c r="G34" s="106">
        <f t="shared" si="10"/>
        <v>0</v>
      </c>
      <c r="H34" s="91">
        <v>174000</v>
      </c>
    </row>
    <row r="35" spans="1:8">
      <c r="A35" s="76" t="s">
        <v>94</v>
      </c>
      <c r="B35" s="114">
        <f>SUM(B36:B37)</f>
        <v>174000</v>
      </c>
      <c r="C35" s="114">
        <f t="shared" si="9"/>
        <v>50000</v>
      </c>
      <c r="D35" s="114">
        <f t="shared" ref="D35" si="11">SUM(D36:D37)</f>
        <v>224000</v>
      </c>
      <c r="E35" s="76"/>
      <c r="F35" s="106"/>
      <c r="G35" s="106"/>
      <c r="H35" s="91"/>
    </row>
    <row r="36" spans="1:8">
      <c r="A36" s="76" t="s">
        <v>95</v>
      </c>
      <c r="B36" s="114">
        <v>0</v>
      </c>
      <c r="C36" s="114">
        <f t="shared" si="9"/>
        <v>50000</v>
      </c>
      <c r="D36" s="114">
        <v>50000</v>
      </c>
      <c r="E36" s="76"/>
      <c r="F36" s="106"/>
      <c r="G36" s="106"/>
      <c r="H36" s="91"/>
    </row>
    <row r="37" spans="1:8">
      <c r="A37" s="76" t="s">
        <v>96</v>
      </c>
      <c r="B37" s="114">
        <v>174000</v>
      </c>
      <c r="C37" s="114"/>
      <c r="D37" s="114">
        <v>174000</v>
      </c>
      <c r="E37" s="76"/>
      <c r="F37" s="114"/>
      <c r="G37" s="114"/>
      <c r="H37" s="91"/>
    </row>
    <row r="38" spans="1:8">
      <c r="A38" s="76" t="s">
        <v>97</v>
      </c>
      <c r="B38" s="114">
        <v>61958</v>
      </c>
      <c r="C38" s="114"/>
      <c r="D38" s="114">
        <v>61958</v>
      </c>
      <c r="E38" s="76"/>
      <c r="F38" s="106"/>
      <c r="G38" s="106"/>
      <c r="H38" s="91"/>
    </row>
    <row r="39" spans="1:8" ht="15">
      <c r="A39" s="115"/>
      <c r="B39" s="116"/>
      <c r="C39" s="116"/>
      <c r="D39" s="116"/>
      <c r="E39" s="115"/>
      <c r="F39" s="116"/>
      <c r="G39" s="116"/>
      <c r="H39" s="116"/>
    </row>
    <row r="40" spans="1:8" ht="15">
      <c r="A40" s="115"/>
      <c r="B40" s="116"/>
      <c r="C40" s="116"/>
      <c r="D40" s="116"/>
      <c r="E40" s="115"/>
      <c r="F40" s="116"/>
      <c r="G40" s="116"/>
      <c r="H40" s="116"/>
    </row>
    <row r="41" spans="1:8" ht="15">
      <c r="A41" s="115"/>
      <c r="B41" s="116"/>
      <c r="C41" s="116"/>
      <c r="D41" s="116"/>
      <c r="E41" s="115"/>
      <c r="F41" s="116"/>
      <c r="G41" s="116"/>
      <c r="H41" s="116"/>
    </row>
  </sheetData>
  <mergeCells count="3">
    <mergeCell ref="A1:H1"/>
    <mergeCell ref="A2:H2"/>
    <mergeCell ref="F3:H3"/>
  </mergeCells>
  <phoneticPr fontId="52" type="noConversion"/>
  <printOptions horizontalCentered="1"/>
  <pageMargins left="0.23622047244094499" right="0.23622047244094499" top="0.31496062992126" bottom="0" header="0.31496062992126" footer="0.31496062992126"/>
  <pageSetup paperSize="9" scale="95"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showZeros="0" topLeftCell="A23" workbookViewId="0">
      <selection activeCell="C34" sqref="C34"/>
    </sheetView>
  </sheetViews>
  <sheetFormatPr defaultColWidth="9" defaultRowHeight="14.25"/>
  <cols>
    <col min="1" max="1" width="44.125" style="78" customWidth="1"/>
    <col min="2" max="4" width="12.625" style="79" customWidth="1"/>
    <col min="5" max="5" width="36.625" style="80" customWidth="1"/>
    <col min="6" max="6" width="9.625" style="81" customWidth="1"/>
    <col min="7" max="7" width="11.125" style="80" customWidth="1"/>
    <col min="8" max="8" width="13.125" style="80" customWidth="1"/>
    <col min="9" max="16384" width="9" style="80"/>
  </cols>
  <sheetData>
    <row r="1" spans="1:8" ht="20.25" customHeight="1">
      <c r="A1" s="139" t="s">
        <v>98</v>
      </c>
      <c r="B1" s="139"/>
      <c r="C1" s="139"/>
      <c r="D1" s="139"/>
      <c r="E1" s="139"/>
      <c r="F1" s="139"/>
    </row>
    <row r="2" spans="1:8" ht="28.5">
      <c r="A2" s="140" t="s">
        <v>99</v>
      </c>
      <c r="B2" s="140"/>
      <c r="C2" s="140"/>
      <c r="D2" s="140"/>
      <c r="E2" s="140"/>
      <c r="F2" s="140"/>
      <c r="G2" s="140"/>
      <c r="H2" s="140"/>
    </row>
    <row r="3" spans="1:8" ht="20.25" customHeight="1">
      <c r="A3" s="142"/>
      <c r="B3" s="142"/>
      <c r="C3" s="82"/>
      <c r="D3" s="82"/>
      <c r="E3" s="83"/>
      <c r="F3" s="84"/>
      <c r="G3" s="83"/>
      <c r="H3" s="84" t="s">
        <v>100</v>
      </c>
    </row>
    <row r="4" spans="1:8" ht="24" customHeight="1">
      <c r="A4" s="85" t="s">
        <v>101</v>
      </c>
      <c r="B4" s="36" t="s">
        <v>33</v>
      </c>
      <c r="C4" s="67" t="s">
        <v>34</v>
      </c>
      <c r="D4" s="67" t="s">
        <v>35</v>
      </c>
      <c r="E4" s="85" t="s">
        <v>102</v>
      </c>
      <c r="F4" s="86" t="s">
        <v>33</v>
      </c>
      <c r="G4" s="67" t="s">
        <v>34</v>
      </c>
      <c r="H4" s="67" t="s">
        <v>35</v>
      </c>
    </row>
    <row r="5" spans="1:8" ht="20.100000000000001" customHeight="1">
      <c r="A5" s="87" t="s">
        <v>103</v>
      </c>
      <c r="B5" s="88">
        <f>SUM(B6,B30)</f>
        <v>192457</v>
      </c>
      <c r="C5" s="88">
        <f t="shared" ref="C5:D5" si="0">SUM(C6,C30)</f>
        <v>127543.19</v>
      </c>
      <c r="D5" s="88">
        <f t="shared" si="0"/>
        <v>320000.19</v>
      </c>
      <c r="E5" s="87" t="s">
        <v>104</v>
      </c>
      <c r="F5" s="89">
        <f>SUM(F6,F30)</f>
        <v>49925</v>
      </c>
      <c r="G5" s="89">
        <f t="shared" ref="G5:H5" si="1">SUM(G6,G30)</f>
        <v>22047</v>
      </c>
      <c r="H5" s="89">
        <f t="shared" si="1"/>
        <v>71972</v>
      </c>
    </row>
    <row r="6" spans="1:8" ht="20.100000000000001" customHeight="1">
      <c r="A6" s="90" t="s">
        <v>105</v>
      </c>
      <c r="B6" s="91">
        <f>SUM(B7:B29)</f>
        <v>137940</v>
      </c>
      <c r="C6" s="91">
        <f t="shared" ref="C6:D6" si="2">SUM(C7:C29)</f>
        <v>72060.19</v>
      </c>
      <c r="D6" s="91">
        <f t="shared" si="2"/>
        <v>210000.19</v>
      </c>
      <c r="E6" s="90" t="s">
        <v>106</v>
      </c>
      <c r="F6" s="92">
        <v>49925</v>
      </c>
      <c r="G6" s="92">
        <f t="shared" ref="G6:G16" si="3">H6-F6</f>
        <v>3075</v>
      </c>
      <c r="H6" s="92">
        <f>SUM(H7,H12,H16)</f>
        <v>53000</v>
      </c>
    </row>
    <row r="7" spans="1:8" ht="20.100000000000001" customHeight="1">
      <c r="A7" s="90" t="s">
        <v>107</v>
      </c>
      <c r="B7" s="75">
        <v>4110</v>
      </c>
      <c r="C7" s="91">
        <f>D7-B7</f>
        <v>0</v>
      </c>
      <c r="D7" s="91">
        <v>4110</v>
      </c>
      <c r="E7" s="93" t="s">
        <v>108</v>
      </c>
      <c r="F7" s="92">
        <v>45835</v>
      </c>
      <c r="G7" s="92">
        <f t="shared" si="3"/>
        <v>2989</v>
      </c>
      <c r="H7" s="92">
        <v>48824</v>
      </c>
    </row>
    <row r="8" spans="1:8" ht="20.100000000000001" customHeight="1">
      <c r="A8" s="90" t="s">
        <v>109</v>
      </c>
      <c r="B8" s="75">
        <v>11042</v>
      </c>
      <c r="C8" s="75">
        <f t="shared" ref="C8:C30" si="4">D8-B8</f>
        <v>0</v>
      </c>
      <c r="D8" s="75">
        <v>11042</v>
      </c>
      <c r="E8" s="94" t="s">
        <v>110</v>
      </c>
      <c r="F8" s="92">
        <v>26405</v>
      </c>
      <c r="G8" s="92">
        <f t="shared" si="3"/>
        <v>1115</v>
      </c>
      <c r="H8" s="92">
        <v>27520</v>
      </c>
    </row>
    <row r="9" spans="1:8" ht="20.100000000000001" customHeight="1">
      <c r="A9" s="90" t="s">
        <v>111</v>
      </c>
      <c r="B9" s="75">
        <v>884</v>
      </c>
      <c r="C9" s="75">
        <f t="shared" si="4"/>
        <v>0</v>
      </c>
      <c r="D9" s="75">
        <v>884</v>
      </c>
      <c r="E9" s="94" t="s">
        <v>112</v>
      </c>
      <c r="F9" s="92">
        <v>6908</v>
      </c>
      <c r="G9" s="92">
        <f t="shared" si="3"/>
        <v>930</v>
      </c>
      <c r="H9" s="92">
        <v>7838</v>
      </c>
    </row>
    <row r="10" spans="1:8" ht="20.100000000000001" customHeight="1">
      <c r="A10" s="90" t="s">
        <v>113</v>
      </c>
      <c r="B10" s="75">
        <v>16128</v>
      </c>
      <c r="C10" s="75">
        <f t="shared" si="4"/>
        <v>0</v>
      </c>
      <c r="D10" s="75">
        <v>16128</v>
      </c>
      <c r="E10" s="94" t="s">
        <v>114</v>
      </c>
      <c r="F10" s="92">
        <v>7513.2</v>
      </c>
      <c r="G10" s="92">
        <f t="shared" si="3"/>
        <v>0</v>
      </c>
      <c r="H10" s="92">
        <v>7513.2</v>
      </c>
    </row>
    <row r="11" spans="1:8" ht="20.100000000000001" customHeight="1">
      <c r="A11" s="90" t="s">
        <v>115</v>
      </c>
      <c r="B11" s="75"/>
      <c r="C11" s="75">
        <f t="shared" si="4"/>
        <v>303</v>
      </c>
      <c r="D11" s="75">
        <v>303</v>
      </c>
      <c r="E11" s="94" t="s">
        <v>116</v>
      </c>
      <c r="F11" s="92">
        <v>5008.8</v>
      </c>
      <c r="G11" s="92">
        <f t="shared" si="3"/>
        <v>944</v>
      </c>
      <c r="H11" s="92">
        <v>5952.8</v>
      </c>
    </row>
    <row r="12" spans="1:8" ht="20.100000000000001" customHeight="1">
      <c r="A12" s="90" t="s">
        <v>117</v>
      </c>
      <c r="B12" s="75">
        <v>18225</v>
      </c>
      <c r="C12" s="75">
        <f t="shared" si="4"/>
        <v>868</v>
      </c>
      <c r="D12" s="75">
        <v>19093</v>
      </c>
      <c r="E12" s="93" t="s">
        <v>118</v>
      </c>
      <c r="F12" s="92">
        <v>4080</v>
      </c>
      <c r="G12" s="92">
        <f t="shared" si="3"/>
        <v>86</v>
      </c>
      <c r="H12" s="92">
        <v>4166</v>
      </c>
    </row>
    <row r="13" spans="1:8" ht="20.100000000000001" customHeight="1">
      <c r="A13" s="90" t="s">
        <v>119</v>
      </c>
      <c r="B13" s="75">
        <v>534</v>
      </c>
      <c r="C13" s="75">
        <f t="shared" si="4"/>
        <v>820</v>
      </c>
      <c r="D13" s="75">
        <v>1354</v>
      </c>
      <c r="E13" s="94" t="s">
        <v>120</v>
      </c>
      <c r="F13" s="92">
        <v>1877</v>
      </c>
      <c r="G13" s="92">
        <f t="shared" si="3"/>
        <v>86</v>
      </c>
      <c r="H13" s="92">
        <v>1963</v>
      </c>
    </row>
    <row r="14" spans="1:8" ht="20.100000000000001" customHeight="1">
      <c r="A14" s="90" t="s">
        <v>121</v>
      </c>
      <c r="B14" s="75">
        <v>3359</v>
      </c>
      <c r="C14" s="75">
        <f t="shared" si="4"/>
        <v>14311</v>
      </c>
      <c r="D14" s="75">
        <v>17670</v>
      </c>
      <c r="E14" s="94" t="s">
        <v>122</v>
      </c>
      <c r="F14" s="92">
        <v>1301</v>
      </c>
      <c r="G14" s="92">
        <f t="shared" si="3"/>
        <v>0</v>
      </c>
      <c r="H14" s="92">
        <v>1301</v>
      </c>
    </row>
    <row r="15" spans="1:8" ht="20.100000000000001" customHeight="1">
      <c r="A15" s="90" t="s">
        <v>123</v>
      </c>
      <c r="B15" s="75">
        <v>3844</v>
      </c>
      <c r="C15" s="75">
        <f t="shared" si="4"/>
        <v>36707.620000000003</v>
      </c>
      <c r="D15" s="75">
        <v>40551.620000000003</v>
      </c>
      <c r="E15" s="94" t="s">
        <v>124</v>
      </c>
      <c r="F15" s="92">
        <v>902</v>
      </c>
      <c r="G15" s="92">
        <f t="shared" si="3"/>
        <v>0</v>
      </c>
      <c r="H15" s="92">
        <v>902</v>
      </c>
    </row>
    <row r="16" spans="1:8" ht="20.100000000000001" customHeight="1">
      <c r="A16" s="90" t="s">
        <v>125</v>
      </c>
      <c r="B16" s="75"/>
      <c r="C16" s="75">
        <f t="shared" si="4"/>
        <v>3000</v>
      </c>
      <c r="D16" s="75">
        <v>3000</v>
      </c>
      <c r="E16" s="93" t="s">
        <v>126</v>
      </c>
      <c r="F16" s="92">
        <v>10</v>
      </c>
      <c r="G16" s="92">
        <f t="shared" si="3"/>
        <v>0</v>
      </c>
      <c r="H16" s="92">
        <v>10</v>
      </c>
    </row>
    <row r="17" spans="1:8" ht="20.100000000000001" customHeight="1">
      <c r="A17" s="90" t="s">
        <v>127</v>
      </c>
      <c r="B17" s="75">
        <v>2903</v>
      </c>
      <c r="C17" s="75">
        <f t="shared" si="4"/>
        <v>0</v>
      </c>
      <c r="D17" s="75">
        <v>2903</v>
      </c>
      <c r="E17" s="93"/>
      <c r="F17" s="92"/>
      <c r="G17" s="92"/>
      <c r="H17" s="92"/>
    </row>
    <row r="18" spans="1:8" ht="20.100000000000001" customHeight="1">
      <c r="A18" s="90" t="s">
        <v>128</v>
      </c>
      <c r="B18" s="75">
        <v>13776</v>
      </c>
      <c r="C18" s="75">
        <f t="shared" si="4"/>
        <v>0</v>
      </c>
      <c r="D18" s="75">
        <v>13776</v>
      </c>
      <c r="E18" s="93"/>
      <c r="F18" s="92"/>
      <c r="G18" s="92"/>
      <c r="H18" s="92"/>
    </row>
    <row r="19" spans="1:8" ht="20.100000000000001" customHeight="1">
      <c r="A19" s="90" t="s">
        <v>129</v>
      </c>
      <c r="B19" s="75"/>
      <c r="C19" s="75">
        <f t="shared" si="4"/>
        <v>38</v>
      </c>
      <c r="D19" s="75">
        <v>38</v>
      </c>
      <c r="E19" s="93"/>
      <c r="F19" s="92"/>
      <c r="G19" s="92"/>
      <c r="H19" s="92"/>
    </row>
    <row r="20" spans="1:8" ht="20.100000000000001" customHeight="1">
      <c r="A20" s="90" t="s">
        <v>130</v>
      </c>
      <c r="B20" s="75">
        <v>1562</v>
      </c>
      <c r="C20" s="75">
        <f t="shared" si="4"/>
        <v>1012</v>
      </c>
      <c r="D20" s="75">
        <v>2574</v>
      </c>
      <c r="E20" s="93"/>
      <c r="F20" s="92"/>
      <c r="G20" s="92"/>
      <c r="H20" s="92"/>
    </row>
    <row r="21" spans="1:8" ht="20.100000000000001" customHeight="1">
      <c r="A21" s="90" t="s">
        <v>131</v>
      </c>
      <c r="B21" s="75">
        <v>10369</v>
      </c>
      <c r="C21" s="75">
        <f t="shared" si="4"/>
        <v>4940.6000000000004</v>
      </c>
      <c r="D21" s="75">
        <v>15309.6</v>
      </c>
      <c r="E21" s="93"/>
      <c r="F21" s="92"/>
      <c r="G21" s="92"/>
      <c r="H21" s="92"/>
    </row>
    <row r="22" spans="1:8" ht="20.100000000000001" customHeight="1">
      <c r="A22" s="90" t="s">
        <v>132</v>
      </c>
      <c r="B22" s="75"/>
      <c r="C22" s="75">
        <f t="shared" si="4"/>
        <v>393.6</v>
      </c>
      <c r="D22" s="75">
        <v>393.6</v>
      </c>
      <c r="E22" s="93"/>
      <c r="F22" s="92"/>
      <c r="G22" s="92"/>
      <c r="H22" s="92"/>
    </row>
    <row r="23" spans="1:8" ht="20.100000000000001" customHeight="1">
      <c r="A23" s="90" t="s">
        <v>133</v>
      </c>
      <c r="B23" s="75">
        <v>8007</v>
      </c>
      <c r="C23" s="75">
        <f t="shared" si="4"/>
        <v>7065.2099999999991</v>
      </c>
      <c r="D23" s="75">
        <v>15072.21</v>
      </c>
      <c r="E23" s="93"/>
      <c r="F23" s="92"/>
      <c r="G23" s="92"/>
      <c r="H23" s="92"/>
    </row>
    <row r="24" spans="1:8" ht="20.100000000000001" customHeight="1">
      <c r="A24" s="90" t="s">
        <v>134</v>
      </c>
      <c r="B24" s="75">
        <v>25611</v>
      </c>
      <c r="C24" s="75">
        <f t="shared" si="4"/>
        <v>7744</v>
      </c>
      <c r="D24" s="75">
        <v>33355</v>
      </c>
      <c r="E24" s="93"/>
      <c r="F24" s="92"/>
      <c r="G24" s="92"/>
      <c r="H24" s="92"/>
    </row>
    <row r="25" spans="1:8" ht="20.100000000000001" customHeight="1">
      <c r="A25" s="90" t="s">
        <v>135</v>
      </c>
      <c r="B25" s="75"/>
      <c r="C25" s="75">
        <f t="shared" si="4"/>
        <v>500</v>
      </c>
      <c r="D25" s="75">
        <v>500</v>
      </c>
      <c r="E25" s="93"/>
      <c r="F25" s="92"/>
      <c r="G25" s="92"/>
      <c r="H25" s="92"/>
    </row>
    <row r="26" spans="1:8" ht="20.100000000000001" customHeight="1">
      <c r="A26" s="90" t="s">
        <v>136</v>
      </c>
      <c r="B26" s="75">
        <v>3222</v>
      </c>
      <c r="C26" s="75">
        <f t="shared" si="4"/>
        <v>-846</v>
      </c>
      <c r="D26" s="75">
        <v>2376</v>
      </c>
      <c r="E26" s="93"/>
      <c r="F26" s="92"/>
      <c r="G26" s="92"/>
      <c r="H26" s="92"/>
    </row>
    <row r="27" spans="1:8" ht="20.100000000000001" customHeight="1">
      <c r="A27" s="90" t="s">
        <v>137</v>
      </c>
      <c r="B27" s="75"/>
      <c r="C27" s="75">
        <f t="shared" si="4"/>
        <v>89</v>
      </c>
      <c r="D27" s="75">
        <v>89</v>
      </c>
      <c r="E27" s="93"/>
      <c r="F27" s="92"/>
      <c r="G27" s="92"/>
      <c r="H27" s="92"/>
    </row>
    <row r="28" spans="1:8" ht="20.100000000000001" customHeight="1">
      <c r="A28" s="90" t="s">
        <v>138</v>
      </c>
      <c r="B28" s="75">
        <v>447</v>
      </c>
      <c r="C28" s="75">
        <f t="shared" si="4"/>
        <v>6954.66</v>
      </c>
      <c r="D28" s="75">
        <v>7401.66</v>
      </c>
      <c r="E28" s="93"/>
      <c r="F28" s="92"/>
      <c r="G28" s="92"/>
      <c r="H28" s="92"/>
    </row>
    <row r="29" spans="1:8" ht="20.100000000000001" customHeight="1">
      <c r="A29" s="90" t="s">
        <v>139</v>
      </c>
      <c r="B29" s="75">
        <f>347+1113+12457</f>
        <v>13917</v>
      </c>
      <c r="C29" s="75">
        <f t="shared" si="4"/>
        <v>-11840.5</v>
      </c>
      <c r="D29" s="75">
        <f>1132.5+944</f>
        <v>2076.5</v>
      </c>
      <c r="E29" s="93"/>
      <c r="F29" s="92"/>
      <c r="G29" s="92"/>
      <c r="H29" s="92"/>
    </row>
    <row r="30" spans="1:8" ht="20.100000000000001" customHeight="1">
      <c r="A30" s="95" t="s">
        <v>140</v>
      </c>
      <c r="B30" s="91">
        <v>54517</v>
      </c>
      <c r="C30" s="91">
        <f t="shared" si="4"/>
        <v>55483</v>
      </c>
      <c r="D30" s="91">
        <v>110000</v>
      </c>
      <c r="E30" s="95" t="s">
        <v>141</v>
      </c>
      <c r="F30" s="92"/>
      <c r="G30" s="92">
        <f>H30-F30</f>
        <v>18972</v>
      </c>
      <c r="H30" s="92">
        <v>18972</v>
      </c>
    </row>
    <row r="31" spans="1:8" ht="32.25" customHeight="1">
      <c r="A31" s="143"/>
      <c r="B31" s="143"/>
      <c r="C31" s="143"/>
      <c r="D31" s="143"/>
      <c r="E31" s="143"/>
      <c r="F31" s="143"/>
      <c r="G31" s="96"/>
    </row>
    <row r="32" spans="1:8" ht="19.5" customHeight="1">
      <c r="E32" s="97"/>
      <c r="F32" s="98"/>
    </row>
    <row r="33" spans="1:4" ht="20.100000000000001" customHeight="1"/>
    <row r="34" spans="1:4" ht="20.100000000000001" customHeight="1"/>
    <row r="35" spans="1:4" ht="20.100000000000001" customHeight="1">
      <c r="A35" s="80"/>
      <c r="B35" s="60"/>
      <c r="C35" s="60"/>
      <c r="D35" s="60"/>
    </row>
    <row r="36" spans="1:4" ht="20.100000000000001" customHeight="1">
      <c r="A36" s="80"/>
      <c r="B36" s="60"/>
      <c r="C36" s="60"/>
      <c r="D36" s="60"/>
    </row>
    <row r="37" spans="1:4" ht="20.100000000000001" customHeight="1">
      <c r="A37" s="80"/>
      <c r="B37" s="60"/>
      <c r="C37" s="60"/>
      <c r="D37" s="60"/>
    </row>
    <row r="38" spans="1:4" ht="20.100000000000001" customHeight="1">
      <c r="A38" s="80"/>
      <c r="B38" s="60"/>
      <c r="C38" s="60"/>
      <c r="D38" s="60"/>
    </row>
    <row r="39" spans="1:4" ht="20.100000000000001" customHeight="1">
      <c r="A39" s="80"/>
      <c r="B39" s="60"/>
      <c r="C39" s="60"/>
      <c r="D39" s="60"/>
    </row>
    <row r="40" spans="1:4" ht="20.100000000000001" customHeight="1">
      <c r="A40" s="80"/>
      <c r="B40" s="60"/>
      <c r="C40" s="60"/>
      <c r="D40" s="60"/>
    </row>
    <row r="41" spans="1:4" ht="20.100000000000001" customHeight="1">
      <c r="A41" s="80"/>
      <c r="B41" s="60"/>
      <c r="C41" s="60"/>
      <c r="D41" s="60"/>
    </row>
    <row r="42" spans="1:4" ht="20.100000000000001" customHeight="1">
      <c r="A42" s="80"/>
      <c r="B42" s="60"/>
      <c r="C42" s="60"/>
      <c r="D42" s="60"/>
    </row>
    <row r="43" spans="1:4" ht="20.100000000000001" customHeight="1">
      <c r="A43" s="80"/>
      <c r="B43" s="60"/>
      <c r="C43" s="60"/>
      <c r="D43" s="60"/>
    </row>
    <row r="44" spans="1:4" ht="20.100000000000001" customHeight="1">
      <c r="A44" s="80"/>
      <c r="B44" s="60"/>
      <c r="C44" s="60"/>
      <c r="D44" s="60"/>
    </row>
    <row r="45" spans="1:4" ht="20.100000000000001" customHeight="1">
      <c r="A45" s="80"/>
      <c r="B45" s="60"/>
      <c r="C45" s="60"/>
      <c r="D45" s="60"/>
    </row>
    <row r="46" spans="1:4" ht="20.100000000000001" customHeight="1">
      <c r="A46" s="80"/>
      <c r="B46" s="60"/>
      <c r="C46" s="60"/>
      <c r="D46" s="60"/>
    </row>
    <row r="47" spans="1:4" ht="20.100000000000001" customHeight="1">
      <c r="A47" s="80"/>
      <c r="B47" s="60"/>
      <c r="C47" s="60"/>
      <c r="D47" s="60"/>
    </row>
    <row r="48" spans="1:4" ht="20.100000000000001" customHeight="1">
      <c r="A48" s="80"/>
      <c r="B48" s="60"/>
      <c r="C48" s="60"/>
      <c r="D48" s="60"/>
    </row>
    <row r="49" spans="1:4" ht="20.100000000000001" customHeight="1">
      <c r="A49" s="80"/>
      <c r="B49" s="60"/>
      <c r="C49" s="60"/>
      <c r="D49" s="60"/>
    </row>
    <row r="50" spans="1:4" ht="20.100000000000001" customHeight="1">
      <c r="A50" s="80"/>
      <c r="B50" s="60"/>
      <c r="C50" s="60"/>
      <c r="D50" s="60"/>
    </row>
    <row r="51" spans="1:4" ht="20.100000000000001" customHeight="1">
      <c r="A51" s="80"/>
      <c r="B51" s="60"/>
      <c r="C51" s="60"/>
      <c r="D51" s="60"/>
    </row>
    <row r="52" spans="1:4" ht="20.100000000000001" customHeight="1">
      <c r="A52" s="80"/>
      <c r="B52" s="60"/>
      <c r="C52" s="60"/>
      <c r="D52" s="60"/>
    </row>
    <row r="53" spans="1:4" ht="20.100000000000001" customHeight="1">
      <c r="A53" s="80"/>
      <c r="B53" s="60"/>
      <c r="C53" s="60"/>
      <c r="D53" s="60"/>
    </row>
    <row r="54" spans="1:4" ht="20.100000000000001" customHeight="1">
      <c r="A54" s="80"/>
      <c r="B54" s="60"/>
      <c r="C54" s="60"/>
      <c r="D54" s="60"/>
    </row>
    <row r="55" spans="1:4" ht="20.100000000000001" customHeight="1">
      <c r="A55" s="80"/>
      <c r="B55" s="60"/>
      <c r="C55" s="60"/>
      <c r="D55" s="60"/>
    </row>
    <row r="56" spans="1:4" ht="20.100000000000001" customHeight="1">
      <c r="A56" s="80"/>
      <c r="B56" s="60"/>
      <c r="C56" s="60"/>
      <c r="D56" s="60"/>
    </row>
    <row r="57" spans="1:4" ht="20.100000000000001" customHeight="1">
      <c r="A57" s="80"/>
      <c r="B57" s="60"/>
      <c r="C57" s="60"/>
      <c r="D57" s="60"/>
    </row>
    <row r="58" spans="1:4" ht="20.100000000000001" customHeight="1">
      <c r="A58" s="80"/>
      <c r="B58" s="60"/>
      <c r="C58" s="60"/>
      <c r="D58" s="60"/>
    </row>
    <row r="59" spans="1:4" ht="20.100000000000001" customHeight="1">
      <c r="A59" s="80"/>
      <c r="B59" s="60"/>
      <c r="C59" s="60"/>
      <c r="D59" s="60"/>
    </row>
    <row r="60" spans="1:4" ht="20.100000000000001" customHeight="1">
      <c r="A60" s="80"/>
      <c r="B60" s="60"/>
      <c r="C60" s="60"/>
      <c r="D60" s="60"/>
    </row>
    <row r="61" spans="1:4" ht="20.100000000000001" customHeight="1">
      <c r="A61" s="80"/>
      <c r="B61" s="60"/>
      <c r="C61" s="60"/>
      <c r="D61" s="60"/>
    </row>
    <row r="62" spans="1:4" ht="20.100000000000001" customHeight="1">
      <c r="A62" s="80"/>
      <c r="B62" s="60"/>
      <c r="C62" s="60"/>
      <c r="D62" s="60"/>
    </row>
    <row r="63" spans="1:4" ht="20.100000000000001" customHeight="1">
      <c r="A63" s="80"/>
      <c r="B63" s="60"/>
      <c r="C63" s="60"/>
      <c r="D63" s="60"/>
    </row>
    <row r="64" spans="1:4" ht="20.100000000000001" customHeight="1">
      <c r="A64" s="80"/>
      <c r="B64" s="60"/>
      <c r="C64" s="60"/>
      <c r="D64" s="60"/>
    </row>
    <row r="65" spans="1:4" ht="20.100000000000001" customHeight="1">
      <c r="A65" s="80"/>
      <c r="B65" s="60"/>
      <c r="C65" s="60"/>
      <c r="D65" s="60"/>
    </row>
    <row r="66" spans="1:4" ht="20.100000000000001" customHeight="1">
      <c r="A66" s="80"/>
      <c r="B66" s="60"/>
      <c r="C66" s="60"/>
      <c r="D66" s="60"/>
    </row>
    <row r="67" spans="1:4" ht="20.100000000000001" customHeight="1">
      <c r="A67" s="80"/>
      <c r="B67" s="60"/>
      <c r="C67" s="60"/>
      <c r="D67" s="60"/>
    </row>
    <row r="68" spans="1:4" ht="20.100000000000001" customHeight="1">
      <c r="A68" s="80"/>
      <c r="B68" s="60"/>
      <c r="C68" s="60"/>
      <c r="D68" s="60"/>
    </row>
    <row r="69" spans="1:4" ht="20.100000000000001" customHeight="1">
      <c r="A69" s="80"/>
      <c r="B69" s="60"/>
      <c r="C69" s="60"/>
      <c r="D69" s="60"/>
    </row>
    <row r="70" spans="1:4" ht="20.100000000000001" customHeight="1">
      <c r="A70" s="80"/>
      <c r="B70" s="60"/>
      <c r="C70" s="60"/>
      <c r="D70" s="60"/>
    </row>
    <row r="71" spans="1:4" ht="20.100000000000001" customHeight="1">
      <c r="A71" s="80"/>
      <c r="B71" s="60"/>
      <c r="C71" s="60"/>
      <c r="D71" s="60"/>
    </row>
    <row r="72" spans="1:4" ht="20.100000000000001" customHeight="1">
      <c r="A72" s="80"/>
      <c r="B72" s="60"/>
      <c r="C72" s="60"/>
      <c r="D72" s="60"/>
    </row>
    <row r="73" spans="1:4" ht="20.100000000000001" customHeight="1"/>
    <row r="74" spans="1:4" ht="20.100000000000001" customHeight="1"/>
    <row r="75" spans="1:4" ht="20.100000000000001" customHeight="1"/>
    <row r="76" spans="1:4" ht="20.100000000000001" customHeight="1"/>
    <row r="77" spans="1:4" ht="20.100000000000001" customHeight="1"/>
    <row r="78" spans="1:4" ht="20.100000000000001" customHeight="1"/>
    <row r="79" spans="1:4" ht="20.100000000000001" customHeight="1"/>
    <row r="80" spans="1:4"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mergeCells count="4">
    <mergeCell ref="A1:F1"/>
    <mergeCell ref="A2:H2"/>
    <mergeCell ref="A3:B3"/>
    <mergeCell ref="A31:F31"/>
  </mergeCells>
  <phoneticPr fontId="52" type="noConversion"/>
  <printOptions horizontalCentered="1"/>
  <pageMargins left="0.23622047244094499" right="0.23622047244094499" top="0.511811023622047" bottom="0.47244094488188998" header="0.31496062992126" footer="0.196850393700787"/>
  <pageSetup paperSize="9" scale="83" orientation="landscape" blackAndWhite="1"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Zeros="0" topLeftCell="A7" workbookViewId="0">
      <selection activeCell="D13" sqref="D13"/>
    </sheetView>
  </sheetViews>
  <sheetFormatPr defaultColWidth="9" defaultRowHeight="20.100000000000001" customHeight="1"/>
  <cols>
    <col min="1" max="1" width="37.875" style="59" customWidth="1"/>
    <col min="2" max="4" width="12.75" style="60" customWidth="1"/>
    <col min="5" max="5" width="32.5" style="61" customWidth="1"/>
    <col min="6" max="6" width="13.5" style="62" customWidth="1"/>
    <col min="7" max="8" width="13.5" style="63" customWidth="1"/>
    <col min="9" max="9" width="7.5" style="63" customWidth="1"/>
    <col min="10" max="10" width="10.5" style="63" customWidth="1"/>
    <col min="11" max="16384" width="9" style="63"/>
  </cols>
  <sheetData>
    <row r="1" spans="1:10" ht="20.100000000000001" customHeight="1">
      <c r="A1" s="139" t="s">
        <v>142</v>
      </c>
      <c r="B1" s="139"/>
      <c r="C1" s="3"/>
      <c r="D1" s="3"/>
      <c r="E1" s="139"/>
      <c r="F1" s="139"/>
    </row>
    <row r="2" spans="1:10" ht="29.25" customHeight="1">
      <c r="A2" s="144" t="s">
        <v>143</v>
      </c>
      <c r="B2" s="144"/>
      <c r="C2" s="144"/>
      <c r="D2" s="144"/>
      <c r="E2" s="144"/>
      <c r="F2" s="144"/>
      <c r="G2" s="144"/>
      <c r="H2" s="144"/>
    </row>
    <row r="3" spans="1:10" ht="20.100000000000001" customHeight="1">
      <c r="A3" s="142"/>
      <c r="B3" s="142"/>
      <c r="C3" s="142"/>
      <c r="D3" s="142"/>
      <c r="E3" s="142"/>
      <c r="F3" s="64"/>
      <c r="G3" s="65"/>
      <c r="H3" s="64" t="s">
        <v>144</v>
      </c>
    </row>
    <row r="4" spans="1:10" ht="24" customHeight="1">
      <c r="A4" s="66" t="s">
        <v>101</v>
      </c>
      <c r="B4" s="36" t="s">
        <v>33</v>
      </c>
      <c r="C4" s="67" t="s">
        <v>34</v>
      </c>
      <c r="D4" s="67" t="s">
        <v>35</v>
      </c>
      <c r="E4" s="66" t="s">
        <v>102</v>
      </c>
      <c r="F4" s="36" t="s">
        <v>33</v>
      </c>
      <c r="G4" s="36" t="s">
        <v>34</v>
      </c>
      <c r="H4" s="36" t="s">
        <v>35</v>
      </c>
    </row>
    <row r="5" spans="1:10" ht="24" customHeight="1">
      <c r="A5" s="68" t="s">
        <v>37</v>
      </c>
      <c r="B5" s="56">
        <f>B6+B16</f>
        <v>398112</v>
      </c>
      <c r="C5" s="56">
        <f t="shared" ref="C5:D5" si="0">C6+C16</f>
        <v>339600</v>
      </c>
      <c r="D5" s="56">
        <f t="shared" si="0"/>
        <v>737712</v>
      </c>
      <c r="E5" s="68" t="s">
        <v>37</v>
      </c>
      <c r="F5" s="56">
        <f>F6+F16</f>
        <v>398112</v>
      </c>
      <c r="G5" s="56">
        <f t="shared" ref="G5:H5" si="1">G6+G16</f>
        <v>48399</v>
      </c>
      <c r="H5" s="56">
        <f t="shared" si="1"/>
        <v>737712.44443800009</v>
      </c>
    </row>
    <row r="6" spans="1:10" ht="24" customHeight="1">
      <c r="A6" s="55" t="s">
        <v>38</v>
      </c>
      <c r="B6" s="56">
        <f>SUM(B7:B14)</f>
        <v>400</v>
      </c>
      <c r="C6" s="56">
        <f>D6-B6</f>
        <v>-400</v>
      </c>
      <c r="D6" s="38">
        <f t="shared" ref="D6" si="2">SUM(D7:D14)</f>
        <v>0</v>
      </c>
      <c r="E6" s="69" t="s">
        <v>39</v>
      </c>
      <c r="F6" s="70">
        <f>SUM(F7:F15)</f>
        <v>341269</v>
      </c>
      <c r="G6" s="38">
        <f t="shared" ref="G6:H6" si="3">SUM(G7:G15)</f>
        <v>0</v>
      </c>
      <c r="H6" s="70">
        <f t="shared" si="3"/>
        <v>632470.44443800009</v>
      </c>
      <c r="J6" s="77"/>
    </row>
    <row r="7" spans="1:10" ht="20.100000000000001" customHeight="1">
      <c r="A7" s="41" t="s">
        <v>145</v>
      </c>
      <c r="B7" s="42">
        <v>400</v>
      </c>
      <c r="C7" s="42">
        <f>D7-B7</f>
        <v>-400</v>
      </c>
      <c r="D7" s="38">
        <v>0</v>
      </c>
      <c r="E7" s="41" t="s">
        <v>146</v>
      </c>
      <c r="F7" s="42">
        <v>39</v>
      </c>
      <c r="G7" s="42"/>
      <c r="H7" s="42">
        <v>38.54</v>
      </c>
    </row>
    <row r="8" spans="1:10" ht="20.100000000000001" customHeight="1">
      <c r="A8" s="41"/>
      <c r="B8" s="42"/>
      <c r="C8" s="42"/>
      <c r="D8" s="42"/>
      <c r="E8" s="41" t="s">
        <v>147</v>
      </c>
      <c r="F8" s="42">
        <v>952</v>
      </c>
      <c r="G8" s="42"/>
      <c r="H8" s="42">
        <v>1159.98</v>
      </c>
    </row>
    <row r="9" spans="1:10" ht="20.100000000000001" customHeight="1">
      <c r="A9" s="41"/>
      <c r="B9" s="42"/>
      <c r="C9" s="42"/>
      <c r="D9" s="42"/>
      <c r="E9" s="41" t="s">
        <v>148</v>
      </c>
      <c r="F9" s="71">
        <v>319015</v>
      </c>
      <c r="G9" s="71"/>
      <c r="H9" s="71">
        <f>265555.266625+74368</f>
        <v>339923.26662499999</v>
      </c>
    </row>
    <row r="10" spans="1:10" ht="20.100000000000001" customHeight="1">
      <c r="A10" s="41"/>
      <c r="B10" s="42"/>
      <c r="C10" s="42"/>
      <c r="D10" s="42"/>
      <c r="E10" s="41" t="s">
        <v>149</v>
      </c>
      <c r="F10" s="42">
        <v>447</v>
      </c>
      <c r="G10" s="42"/>
      <c r="H10" s="42">
        <v>5301.9001939999998</v>
      </c>
    </row>
    <row r="11" spans="1:10" ht="20.100000000000001" customHeight="1">
      <c r="A11" s="41"/>
      <c r="B11" s="42"/>
      <c r="C11" s="42"/>
      <c r="D11" s="42"/>
      <c r="E11" s="41" t="s">
        <v>150</v>
      </c>
      <c r="F11" s="42"/>
      <c r="G11" s="42"/>
      <c r="H11" s="42">
        <v>4760</v>
      </c>
    </row>
    <row r="12" spans="1:10" ht="20.100000000000001" customHeight="1">
      <c r="A12" s="41"/>
      <c r="B12" s="42"/>
      <c r="C12" s="42"/>
      <c r="D12" s="42"/>
      <c r="E12" s="41" t="s">
        <v>151</v>
      </c>
      <c r="F12" s="42">
        <v>3093</v>
      </c>
      <c r="G12" s="42"/>
      <c r="H12" s="42">
        <v>244816.46106900001</v>
      </c>
    </row>
    <row r="13" spans="1:10" ht="20.100000000000001" customHeight="1">
      <c r="A13" s="41"/>
      <c r="B13" s="42"/>
      <c r="C13" s="42"/>
      <c r="D13" s="42"/>
      <c r="E13" s="41" t="s">
        <v>152</v>
      </c>
      <c r="F13" s="42">
        <v>17723</v>
      </c>
      <c r="G13" s="42"/>
      <c r="H13" s="42">
        <v>17699.560000000001</v>
      </c>
    </row>
    <row r="14" spans="1:10" ht="20.100000000000001" customHeight="1">
      <c r="A14" s="41"/>
      <c r="B14" s="42"/>
      <c r="C14" s="42"/>
      <c r="D14" s="42"/>
      <c r="E14" s="41" t="s">
        <v>153</v>
      </c>
      <c r="F14" s="72"/>
      <c r="G14" s="72"/>
      <c r="H14" s="42">
        <v>1.2849999999999999</v>
      </c>
    </row>
    <row r="15" spans="1:10" ht="20.100000000000001" customHeight="1">
      <c r="A15" s="41"/>
      <c r="B15" s="42"/>
      <c r="C15" s="42"/>
      <c r="D15" s="42"/>
      <c r="E15" s="41" t="s">
        <v>154</v>
      </c>
      <c r="F15" s="72"/>
      <c r="G15" s="72"/>
      <c r="H15" s="42">
        <v>18769.451550000002</v>
      </c>
    </row>
    <row r="16" spans="1:10" ht="20.100000000000001" customHeight="1">
      <c r="A16" s="55" t="s">
        <v>84</v>
      </c>
      <c r="B16" s="56">
        <f>SUM(B17:B18,B21)</f>
        <v>397712</v>
      </c>
      <c r="C16" s="56">
        <f t="shared" ref="C16:D16" si="4">SUM(C17:C18,C21)</f>
        <v>340000</v>
      </c>
      <c r="D16" s="56">
        <f t="shared" si="4"/>
        <v>737712</v>
      </c>
      <c r="E16" s="55" t="s">
        <v>85</v>
      </c>
      <c r="F16" s="56">
        <f>SUM(F17:F18,F20:F21)</f>
        <v>56843</v>
      </c>
      <c r="G16" s="56">
        <f t="shared" ref="G16:H16" si="5">SUM(G17:G18,G20:G21)</f>
        <v>48399</v>
      </c>
      <c r="H16" s="56">
        <f t="shared" si="5"/>
        <v>105242</v>
      </c>
    </row>
    <row r="17" spans="1:8" ht="20.100000000000001" customHeight="1">
      <c r="A17" s="41" t="s">
        <v>155</v>
      </c>
      <c r="B17" s="48">
        <v>280000</v>
      </c>
      <c r="C17" s="48">
        <f>D17-B17</f>
        <v>70000</v>
      </c>
      <c r="D17" s="48">
        <v>350000</v>
      </c>
      <c r="E17" s="41" t="s">
        <v>156</v>
      </c>
      <c r="F17" s="48">
        <v>45843</v>
      </c>
      <c r="G17" s="48">
        <f>H17-F17</f>
        <v>44007</v>
      </c>
      <c r="H17" s="48">
        <v>89850</v>
      </c>
    </row>
    <row r="18" spans="1:8" ht="20.100000000000001" customHeight="1">
      <c r="A18" s="73" t="s">
        <v>157</v>
      </c>
      <c r="B18" s="48">
        <v>8000</v>
      </c>
      <c r="C18" s="48">
        <f t="shared" ref="C18:C19" si="6">D18-B18</f>
        <v>270000</v>
      </c>
      <c r="D18" s="48">
        <f>SUM(D19:D20)</f>
        <v>278000</v>
      </c>
      <c r="E18" s="74" t="s">
        <v>158</v>
      </c>
      <c r="F18" s="75">
        <v>8000</v>
      </c>
      <c r="G18" s="48"/>
      <c r="H18" s="75">
        <v>8000</v>
      </c>
    </row>
    <row r="19" spans="1:8" ht="20.100000000000001" customHeight="1">
      <c r="A19" s="76" t="s">
        <v>159</v>
      </c>
      <c r="B19" s="75"/>
      <c r="C19" s="75">
        <f t="shared" si="6"/>
        <v>270000</v>
      </c>
      <c r="D19" s="75">
        <v>270000</v>
      </c>
      <c r="E19" s="76" t="s">
        <v>160</v>
      </c>
      <c r="F19" s="75">
        <v>8000</v>
      </c>
      <c r="G19" s="48"/>
      <c r="H19" s="75">
        <v>8000</v>
      </c>
    </row>
    <row r="20" spans="1:8" ht="20.100000000000001" customHeight="1">
      <c r="A20" s="76" t="s">
        <v>161</v>
      </c>
      <c r="B20" s="75">
        <v>8000</v>
      </c>
      <c r="C20" s="75"/>
      <c r="D20" s="75">
        <v>8000</v>
      </c>
      <c r="E20" s="76" t="s">
        <v>162</v>
      </c>
      <c r="F20" s="75">
        <v>3000</v>
      </c>
      <c r="G20" s="48"/>
      <c r="H20" s="75">
        <v>3000</v>
      </c>
    </row>
    <row r="21" spans="1:8" ht="20.100000000000001" customHeight="1">
      <c r="A21" s="76" t="s">
        <v>163</v>
      </c>
      <c r="B21" s="75">
        <v>109712</v>
      </c>
      <c r="C21" s="75"/>
      <c r="D21" s="75">
        <v>109712</v>
      </c>
      <c r="E21" s="76" t="s">
        <v>164</v>
      </c>
      <c r="F21" s="75"/>
      <c r="G21" s="48">
        <f t="shared" ref="G21" si="7">H21-F21</f>
        <v>4392</v>
      </c>
      <c r="H21" s="75">
        <v>4392</v>
      </c>
    </row>
  </sheetData>
  <mergeCells count="4">
    <mergeCell ref="A1:B1"/>
    <mergeCell ref="E1:F1"/>
    <mergeCell ref="A2:H2"/>
    <mergeCell ref="A3:E3"/>
  </mergeCells>
  <phoneticPr fontId="52" type="noConversion"/>
  <printOptions horizontalCentered="1"/>
  <pageMargins left="0.23622047244094499" right="0.23622047244094499" top="0.511811023622047" bottom="0.31496062992126" header="0.31496062992126" footer="0.31496062992126"/>
  <pageSetup paperSize="9" scale="85" orientation="landscape" blackAndWhite="1"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Zeros="0" workbookViewId="0">
      <selection activeCell="E16" sqref="E16"/>
    </sheetView>
  </sheetViews>
  <sheetFormatPr defaultColWidth="12.75" defaultRowHeight="13.5"/>
  <cols>
    <col min="1" max="1" width="22" style="23" customWidth="1"/>
    <col min="2" max="3" width="11.875" style="24" customWidth="1"/>
    <col min="4" max="4" width="13.5" style="24" customWidth="1"/>
    <col min="5" max="5" width="35.5" style="25" customWidth="1"/>
    <col min="6" max="6" width="10.75" style="26" customWidth="1"/>
    <col min="7" max="7" width="11.875" style="23" customWidth="1"/>
    <col min="8" max="8" width="13.5" style="23" customWidth="1"/>
    <col min="9" max="252" width="9" style="23" customWidth="1"/>
    <col min="253" max="253" width="29.625" style="23" customWidth="1"/>
    <col min="254" max="254" width="12.75" style="23"/>
    <col min="255" max="255" width="29.75" style="23" customWidth="1"/>
    <col min="256" max="256" width="17" style="23" customWidth="1"/>
    <col min="257" max="257" width="37" style="23" customWidth="1"/>
    <col min="258" max="258" width="17.375" style="23" customWidth="1"/>
    <col min="259" max="508" width="9" style="23" customWidth="1"/>
    <col min="509" max="509" width="29.625" style="23" customWidth="1"/>
    <col min="510" max="510" width="12.75" style="23"/>
    <col min="511" max="511" width="29.75" style="23" customWidth="1"/>
    <col min="512" max="512" width="17" style="23" customWidth="1"/>
    <col min="513" max="513" width="37" style="23" customWidth="1"/>
    <col min="514" max="514" width="17.375" style="23" customWidth="1"/>
    <col min="515" max="764" width="9" style="23" customWidth="1"/>
    <col min="765" max="765" width="29.625" style="23" customWidth="1"/>
    <col min="766" max="766" width="12.75" style="23"/>
    <col min="767" max="767" width="29.75" style="23" customWidth="1"/>
    <col min="768" max="768" width="17" style="23" customWidth="1"/>
    <col min="769" max="769" width="37" style="23" customWidth="1"/>
    <col min="770" max="770" width="17.375" style="23" customWidth="1"/>
    <col min="771" max="1020" width="9" style="23" customWidth="1"/>
    <col min="1021" max="1021" width="29.625" style="23" customWidth="1"/>
    <col min="1022" max="1022" width="12.75" style="23"/>
    <col min="1023" max="1023" width="29.75" style="23" customWidth="1"/>
    <col min="1024" max="1024" width="17" style="23" customWidth="1"/>
    <col min="1025" max="1025" width="37" style="23" customWidth="1"/>
    <col min="1026" max="1026" width="17.375" style="23" customWidth="1"/>
    <col min="1027" max="1276" width="9" style="23" customWidth="1"/>
    <col min="1277" max="1277" width="29.625" style="23" customWidth="1"/>
    <col min="1278" max="1278" width="12.75" style="23"/>
    <col min="1279" max="1279" width="29.75" style="23" customWidth="1"/>
    <col min="1280" max="1280" width="17" style="23" customWidth="1"/>
    <col min="1281" max="1281" width="37" style="23" customWidth="1"/>
    <col min="1282" max="1282" width="17.375" style="23" customWidth="1"/>
    <col min="1283" max="1532" width="9" style="23" customWidth="1"/>
    <col min="1533" max="1533" width="29.625" style="23" customWidth="1"/>
    <col min="1534" max="1534" width="12.75" style="23"/>
    <col min="1535" max="1535" width="29.75" style="23" customWidth="1"/>
    <col min="1536" max="1536" width="17" style="23" customWidth="1"/>
    <col min="1537" max="1537" width="37" style="23" customWidth="1"/>
    <col min="1538" max="1538" width="17.375" style="23" customWidth="1"/>
    <col min="1539" max="1788" width="9" style="23" customWidth="1"/>
    <col min="1789" max="1789" width="29.625" style="23" customWidth="1"/>
    <col min="1790" max="1790" width="12.75" style="23"/>
    <col min="1791" max="1791" width="29.75" style="23" customWidth="1"/>
    <col min="1792" max="1792" width="17" style="23" customWidth="1"/>
    <col min="1793" max="1793" width="37" style="23" customWidth="1"/>
    <col min="1794" max="1794" width="17.375" style="23" customWidth="1"/>
    <col min="1795" max="2044" width="9" style="23" customWidth="1"/>
    <col min="2045" max="2045" width="29.625" style="23" customWidth="1"/>
    <col min="2046" max="2046" width="12.75" style="23"/>
    <col min="2047" max="2047" width="29.75" style="23" customWidth="1"/>
    <col min="2048" max="2048" width="17" style="23" customWidth="1"/>
    <col min="2049" max="2049" width="37" style="23" customWidth="1"/>
    <col min="2050" max="2050" width="17.375" style="23" customWidth="1"/>
    <col min="2051" max="2300" width="9" style="23" customWidth="1"/>
    <col min="2301" max="2301" width="29.625" style="23" customWidth="1"/>
    <col min="2302" max="2302" width="12.75" style="23"/>
    <col min="2303" max="2303" width="29.75" style="23" customWidth="1"/>
    <col min="2304" max="2304" width="17" style="23" customWidth="1"/>
    <col min="2305" max="2305" width="37" style="23" customWidth="1"/>
    <col min="2306" max="2306" width="17.375" style="23" customWidth="1"/>
    <col min="2307" max="2556" width="9" style="23" customWidth="1"/>
    <col min="2557" max="2557" width="29.625" style="23" customWidth="1"/>
    <col min="2558" max="2558" width="12.75" style="23"/>
    <col min="2559" max="2559" width="29.75" style="23" customWidth="1"/>
    <col min="2560" max="2560" width="17" style="23" customWidth="1"/>
    <col min="2561" max="2561" width="37" style="23" customWidth="1"/>
    <col min="2562" max="2562" width="17.375" style="23" customWidth="1"/>
    <col min="2563" max="2812" width="9" style="23" customWidth="1"/>
    <col min="2813" max="2813" width="29.625" style="23" customWidth="1"/>
    <col min="2814" max="2814" width="12.75" style="23"/>
    <col min="2815" max="2815" width="29.75" style="23" customWidth="1"/>
    <col min="2816" max="2816" width="17" style="23" customWidth="1"/>
    <col min="2817" max="2817" width="37" style="23" customWidth="1"/>
    <col min="2818" max="2818" width="17.375" style="23" customWidth="1"/>
    <col min="2819" max="3068" width="9" style="23" customWidth="1"/>
    <col min="3069" max="3069" width="29.625" style="23" customWidth="1"/>
    <col min="3070" max="3070" width="12.75" style="23"/>
    <col min="3071" max="3071" width="29.75" style="23" customWidth="1"/>
    <col min="3072" max="3072" width="17" style="23" customWidth="1"/>
    <col min="3073" max="3073" width="37" style="23" customWidth="1"/>
    <col min="3074" max="3074" width="17.375" style="23" customWidth="1"/>
    <col min="3075" max="3324" width="9" style="23" customWidth="1"/>
    <col min="3325" max="3325" width="29.625" style="23" customWidth="1"/>
    <col min="3326" max="3326" width="12.75" style="23"/>
    <col min="3327" max="3327" width="29.75" style="23" customWidth="1"/>
    <col min="3328" max="3328" width="17" style="23" customWidth="1"/>
    <col min="3329" max="3329" width="37" style="23" customWidth="1"/>
    <col min="3330" max="3330" width="17.375" style="23" customWidth="1"/>
    <col min="3331" max="3580" width="9" style="23" customWidth="1"/>
    <col min="3581" max="3581" width="29.625" style="23" customWidth="1"/>
    <col min="3582" max="3582" width="12.75" style="23"/>
    <col min="3583" max="3583" width="29.75" style="23" customWidth="1"/>
    <col min="3584" max="3584" width="17" style="23" customWidth="1"/>
    <col min="3585" max="3585" width="37" style="23" customWidth="1"/>
    <col min="3586" max="3586" width="17.375" style="23" customWidth="1"/>
    <col min="3587" max="3836" width="9" style="23" customWidth="1"/>
    <col min="3837" max="3837" width="29.625" style="23" customWidth="1"/>
    <col min="3838" max="3838" width="12.75" style="23"/>
    <col min="3839" max="3839" width="29.75" style="23" customWidth="1"/>
    <col min="3840" max="3840" width="17" style="23" customWidth="1"/>
    <col min="3841" max="3841" width="37" style="23" customWidth="1"/>
    <col min="3842" max="3842" width="17.375" style="23" customWidth="1"/>
    <col min="3843" max="4092" width="9" style="23" customWidth="1"/>
    <col min="4093" max="4093" width="29.625" style="23" customWidth="1"/>
    <col min="4094" max="4094" width="12.75" style="23"/>
    <col min="4095" max="4095" width="29.75" style="23" customWidth="1"/>
    <col min="4096" max="4096" width="17" style="23" customWidth="1"/>
    <col min="4097" max="4097" width="37" style="23" customWidth="1"/>
    <col min="4098" max="4098" width="17.375" style="23" customWidth="1"/>
    <col min="4099" max="4348" width="9" style="23" customWidth="1"/>
    <col min="4349" max="4349" width="29.625" style="23" customWidth="1"/>
    <col min="4350" max="4350" width="12.75" style="23"/>
    <col min="4351" max="4351" width="29.75" style="23" customWidth="1"/>
    <col min="4352" max="4352" width="17" style="23" customWidth="1"/>
    <col min="4353" max="4353" width="37" style="23" customWidth="1"/>
    <col min="4354" max="4354" width="17.375" style="23" customWidth="1"/>
    <col min="4355" max="4604" width="9" style="23" customWidth="1"/>
    <col min="4605" max="4605" width="29.625" style="23" customWidth="1"/>
    <col min="4606" max="4606" width="12.75" style="23"/>
    <col min="4607" max="4607" width="29.75" style="23" customWidth="1"/>
    <col min="4608" max="4608" width="17" style="23" customWidth="1"/>
    <col min="4609" max="4609" width="37" style="23" customWidth="1"/>
    <col min="4610" max="4610" width="17.375" style="23" customWidth="1"/>
    <col min="4611" max="4860" width="9" style="23" customWidth="1"/>
    <col min="4861" max="4861" width="29.625" style="23" customWidth="1"/>
    <col min="4862" max="4862" width="12.75" style="23"/>
    <col min="4863" max="4863" width="29.75" style="23" customWidth="1"/>
    <col min="4864" max="4864" width="17" style="23" customWidth="1"/>
    <col min="4865" max="4865" width="37" style="23" customWidth="1"/>
    <col min="4866" max="4866" width="17.375" style="23" customWidth="1"/>
    <col min="4867" max="5116" width="9" style="23" customWidth="1"/>
    <col min="5117" max="5117" width="29.625" style="23" customWidth="1"/>
    <col min="5118" max="5118" width="12.75" style="23"/>
    <col min="5119" max="5119" width="29.75" style="23" customWidth="1"/>
    <col min="5120" max="5120" width="17" style="23" customWidth="1"/>
    <col min="5121" max="5121" width="37" style="23" customWidth="1"/>
    <col min="5122" max="5122" width="17.375" style="23" customWidth="1"/>
    <col min="5123" max="5372" width="9" style="23" customWidth="1"/>
    <col min="5373" max="5373" width="29.625" style="23" customWidth="1"/>
    <col min="5374" max="5374" width="12.75" style="23"/>
    <col min="5375" max="5375" width="29.75" style="23" customWidth="1"/>
    <col min="5376" max="5376" width="17" style="23" customWidth="1"/>
    <col min="5377" max="5377" width="37" style="23" customWidth="1"/>
    <col min="5378" max="5378" width="17.375" style="23" customWidth="1"/>
    <col min="5379" max="5628" width="9" style="23" customWidth="1"/>
    <col min="5629" max="5629" width="29.625" style="23" customWidth="1"/>
    <col min="5630" max="5630" width="12.75" style="23"/>
    <col min="5631" max="5631" width="29.75" style="23" customWidth="1"/>
    <col min="5632" max="5632" width="17" style="23" customWidth="1"/>
    <col min="5633" max="5633" width="37" style="23" customWidth="1"/>
    <col min="5634" max="5634" width="17.375" style="23" customWidth="1"/>
    <col min="5635" max="5884" width="9" style="23" customWidth="1"/>
    <col min="5885" max="5885" width="29.625" style="23" customWidth="1"/>
    <col min="5886" max="5886" width="12.75" style="23"/>
    <col min="5887" max="5887" width="29.75" style="23" customWidth="1"/>
    <col min="5888" max="5888" width="17" style="23" customWidth="1"/>
    <col min="5889" max="5889" width="37" style="23" customWidth="1"/>
    <col min="5890" max="5890" width="17.375" style="23" customWidth="1"/>
    <col min="5891" max="6140" width="9" style="23" customWidth="1"/>
    <col min="6141" max="6141" width="29.625" style="23" customWidth="1"/>
    <col min="6142" max="6142" width="12.75" style="23"/>
    <col min="6143" max="6143" width="29.75" style="23" customWidth="1"/>
    <col min="6144" max="6144" width="17" style="23" customWidth="1"/>
    <col min="6145" max="6145" width="37" style="23" customWidth="1"/>
    <col min="6146" max="6146" width="17.375" style="23" customWidth="1"/>
    <col min="6147" max="6396" width="9" style="23" customWidth="1"/>
    <col min="6397" max="6397" width="29.625" style="23" customWidth="1"/>
    <col min="6398" max="6398" width="12.75" style="23"/>
    <col min="6399" max="6399" width="29.75" style="23" customWidth="1"/>
    <col min="6400" max="6400" width="17" style="23" customWidth="1"/>
    <col min="6401" max="6401" width="37" style="23" customWidth="1"/>
    <col min="6402" max="6402" width="17.375" style="23" customWidth="1"/>
    <col min="6403" max="6652" width="9" style="23" customWidth="1"/>
    <col min="6653" max="6653" width="29.625" style="23" customWidth="1"/>
    <col min="6654" max="6654" width="12.75" style="23"/>
    <col min="6655" max="6655" width="29.75" style="23" customWidth="1"/>
    <col min="6656" max="6656" width="17" style="23" customWidth="1"/>
    <col min="6657" max="6657" width="37" style="23" customWidth="1"/>
    <col min="6658" max="6658" width="17.375" style="23" customWidth="1"/>
    <col min="6659" max="6908" width="9" style="23" customWidth="1"/>
    <col min="6909" max="6909" width="29.625" style="23" customWidth="1"/>
    <col min="6910" max="6910" width="12.75" style="23"/>
    <col min="6911" max="6911" width="29.75" style="23" customWidth="1"/>
    <col min="6912" max="6912" width="17" style="23" customWidth="1"/>
    <col min="6913" max="6913" width="37" style="23" customWidth="1"/>
    <col min="6914" max="6914" width="17.375" style="23" customWidth="1"/>
    <col min="6915" max="7164" width="9" style="23" customWidth="1"/>
    <col min="7165" max="7165" width="29.625" style="23" customWidth="1"/>
    <col min="7166" max="7166" width="12.75" style="23"/>
    <col min="7167" max="7167" width="29.75" style="23" customWidth="1"/>
    <col min="7168" max="7168" width="17" style="23" customWidth="1"/>
    <col min="7169" max="7169" width="37" style="23" customWidth="1"/>
    <col min="7170" max="7170" width="17.375" style="23" customWidth="1"/>
    <col min="7171" max="7420" width="9" style="23" customWidth="1"/>
    <col min="7421" max="7421" width="29.625" style="23" customWidth="1"/>
    <col min="7422" max="7422" width="12.75" style="23"/>
    <col min="7423" max="7423" width="29.75" style="23" customWidth="1"/>
    <col min="7424" max="7424" width="17" style="23" customWidth="1"/>
    <col min="7425" max="7425" width="37" style="23" customWidth="1"/>
    <col min="7426" max="7426" width="17.375" style="23" customWidth="1"/>
    <col min="7427" max="7676" width="9" style="23" customWidth="1"/>
    <col min="7677" max="7677" width="29.625" style="23" customWidth="1"/>
    <col min="7678" max="7678" width="12.75" style="23"/>
    <col min="7679" max="7679" width="29.75" style="23" customWidth="1"/>
    <col min="7680" max="7680" width="17" style="23" customWidth="1"/>
    <col min="7681" max="7681" width="37" style="23" customWidth="1"/>
    <col min="7682" max="7682" width="17.375" style="23" customWidth="1"/>
    <col min="7683" max="7932" width="9" style="23" customWidth="1"/>
    <col min="7933" max="7933" width="29.625" style="23" customWidth="1"/>
    <col min="7934" max="7934" width="12.75" style="23"/>
    <col min="7935" max="7935" width="29.75" style="23" customWidth="1"/>
    <col min="7936" max="7936" width="17" style="23" customWidth="1"/>
    <col min="7937" max="7937" width="37" style="23" customWidth="1"/>
    <col min="7938" max="7938" width="17.375" style="23" customWidth="1"/>
    <col min="7939" max="8188" width="9" style="23" customWidth="1"/>
    <col min="8189" max="8189" width="29.625" style="23" customWidth="1"/>
    <col min="8190" max="8190" width="12.75" style="23"/>
    <col min="8191" max="8191" width="29.75" style="23" customWidth="1"/>
    <col min="8192" max="8192" width="17" style="23" customWidth="1"/>
    <col min="8193" max="8193" width="37" style="23" customWidth="1"/>
    <col min="8194" max="8194" width="17.375" style="23" customWidth="1"/>
    <col min="8195" max="8444" width="9" style="23" customWidth="1"/>
    <col min="8445" max="8445" width="29.625" style="23" customWidth="1"/>
    <col min="8446" max="8446" width="12.75" style="23"/>
    <col min="8447" max="8447" width="29.75" style="23" customWidth="1"/>
    <col min="8448" max="8448" width="17" style="23" customWidth="1"/>
    <col min="8449" max="8449" width="37" style="23" customWidth="1"/>
    <col min="8450" max="8450" width="17.375" style="23" customWidth="1"/>
    <col min="8451" max="8700" width="9" style="23" customWidth="1"/>
    <col min="8701" max="8701" width="29.625" style="23" customWidth="1"/>
    <col min="8702" max="8702" width="12.75" style="23"/>
    <col min="8703" max="8703" width="29.75" style="23" customWidth="1"/>
    <col min="8704" max="8704" width="17" style="23" customWidth="1"/>
    <col min="8705" max="8705" width="37" style="23" customWidth="1"/>
    <col min="8706" max="8706" width="17.375" style="23" customWidth="1"/>
    <col min="8707" max="8956" width="9" style="23" customWidth="1"/>
    <col min="8957" max="8957" width="29.625" style="23" customWidth="1"/>
    <col min="8958" max="8958" width="12.75" style="23"/>
    <col min="8959" max="8959" width="29.75" style="23" customWidth="1"/>
    <col min="8960" max="8960" width="17" style="23" customWidth="1"/>
    <col min="8961" max="8961" width="37" style="23" customWidth="1"/>
    <col min="8962" max="8962" width="17.375" style="23" customWidth="1"/>
    <col min="8963" max="9212" width="9" style="23" customWidth="1"/>
    <col min="9213" max="9213" width="29.625" style="23" customWidth="1"/>
    <col min="9214" max="9214" width="12.75" style="23"/>
    <col min="9215" max="9215" width="29.75" style="23" customWidth="1"/>
    <col min="9216" max="9216" width="17" style="23" customWidth="1"/>
    <col min="9217" max="9217" width="37" style="23" customWidth="1"/>
    <col min="9218" max="9218" width="17.375" style="23" customWidth="1"/>
    <col min="9219" max="9468" width="9" style="23" customWidth="1"/>
    <col min="9469" max="9469" width="29.625" style="23" customWidth="1"/>
    <col min="9470" max="9470" width="12.75" style="23"/>
    <col min="9471" max="9471" width="29.75" style="23" customWidth="1"/>
    <col min="9472" max="9472" width="17" style="23" customWidth="1"/>
    <col min="9473" max="9473" width="37" style="23" customWidth="1"/>
    <col min="9474" max="9474" width="17.375" style="23" customWidth="1"/>
    <col min="9475" max="9724" width="9" style="23" customWidth="1"/>
    <col min="9725" max="9725" width="29.625" style="23" customWidth="1"/>
    <col min="9726" max="9726" width="12.75" style="23"/>
    <col min="9727" max="9727" width="29.75" style="23" customWidth="1"/>
    <col min="9728" max="9728" width="17" style="23" customWidth="1"/>
    <col min="9729" max="9729" width="37" style="23" customWidth="1"/>
    <col min="9730" max="9730" width="17.375" style="23" customWidth="1"/>
    <col min="9731" max="9980" width="9" style="23" customWidth="1"/>
    <col min="9981" max="9981" width="29.625" style="23" customWidth="1"/>
    <col min="9982" max="9982" width="12.75" style="23"/>
    <col min="9983" max="9983" width="29.75" style="23" customWidth="1"/>
    <col min="9984" max="9984" width="17" style="23" customWidth="1"/>
    <col min="9985" max="9985" width="37" style="23" customWidth="1"/>
    <col min="9986" max="9986" width="17.375" style="23" customWidth="1"/>
    <col min="9987" max="10236" width="9" style="23" customWidth="1"/>
    <col min="10237" max="10237" width="29.625" style="23" customWidth="1"/>
    <col min="10238" max="10238" width="12.75" style="23"/>
    <col min="10239" max="10239" width="29.75" style="23" customWidth="1"/>
    <col min="10240" max="10240" width="17" style="23" customWidth="1"/>
    <col min="10241" max="10241" width="37" style="23" customWidth="1"/>
    <col min="10242" max="10242" width="17.375" style="23" customWidth="1"/>
    <col min="10243" max="10492" width="9" style="23" customWidth="1"/>
    <col min="10493" max="10493" width="29.625" style="23" customWidth="1"/>
    <col min="10494" max="10494" width="12.75" style="23"/>
    <col min="10495" max="10495" width="29.75" style="23" customWidth="1"/>
    <col min="10496" max="10496" width="17" style="23" customWidth="1"/>
    <col min="10497" max="10497" width="37" style="23" customWidth="1"/>
    <col min="10498" max="10498" width="17.375" style="23" customWidth="1"/>
    <col min="10499" max="10748" width="9" style="23" customWidth="1"/>
    <col min="10749" max="10749" width="29.625" style="23" customWidth="1"/>
    <col min="10750" max="10750" width="12.75" style="23"/>
    <col min="10751" max="10751" width="29.75" style="23" customWidth="1"/>
    <col min="10752" max="10752" width="17" style="23" customWidth="1"/>
    <col min="10753" max="10753" width="37" style="23" customWidth="1"/>
    <col min="10754" max="10754" width="17.375" style="23" customWidth="1"/>
    <col min="10755" max="11004" width="9" style="23" customWidth="1"/>
    <col min="11005" max="11005" width="29.625" style="23" customWidth="1"/>
    <col min="11006" max="11006" width="12.75" style="23"/>
    <col min="11007" max="11007" width="29.75" style="23" customWidth="1"/>
    <col min="11008" max="11008" width="17" style="23" customWidth="1"/>
    <col min="11009" max="11009" width="37" style="23" customWidth="1"/>
    <col min="11010" max="11010" width="17.375" style="23" customWidth="1"/>
    <col min="11011" max="11260" width="9" style="23" customWidth="1"/>
    <col min="11261" max="11261" width="29.625" style="23" customWidth="1"/>
    <col min="11262" max="11262" width="12.75" style="23"/>
    <col min="11263" max="11263" width="29.75" style="23" customWidth="1"/>
    <col min="11264" max="11264" width="17" style="23" customWidth="1"/>
    <col min="11265" max="11265" width="37" style="23" customWidth="1"/>
    <col min="11266" max="11266" width="17.375" style="23" customWidth="1"/>
    <col min="11267" max="11516" width="9" style="23" customWidth="1"/>
    <col min="11517" max="11517" width="29.625" style="23" customWidth="1"/>
    <col min="11518" max="11518" width="12.75" style="23"/>
    <col min="11519" max="11519" width="29.75" style="23" customWidth="1"/>
    <col min="11520" max="11520" width="17" style="23" customWidth="1"/>
    <col min="11521" max="11521" width="37" style="23" customWidth="1"/>
    <col min="11522" max="11522" width="17.375" style="23" customWidth="1"/>
    <col min="11523" max="11772" width="9" style="23" customWidth="1"/>
    <col min="11773" max="11773" width="29.625" style="23" customWidth="1"/>
    <col min="11774" max="11774" width="12.75" style="23"/>
    <col min="11775" max="11775" width="29.75" style="23" customWidth="1"/>
    <col min="11776" max="11776" width="17" style="23" customWidth="1"/>
    <col min="11777" max="11777" width="37" style="23" customWidth="1"/>
    <col min="11778" max="11778" width="17.375" style="23" customWidth="1"/>
    <col min="11779" max="12028" width="9" style="23" customWidth="1"/>
    <col min="12029" max="12029" width="29.625" style="23" customWidth="1"/>
    <col min="12030" max="12030" width="12.75" style="23"/>
    <col min="12031" max="12031" width="29.75" style="23" customWidth="1"/>
    <col min="12032" max="12032" width="17" style="23" customWidth="1"/>
    <col min="12033" max="12033" width="37" style="23" customWidth="1"/>
    <col min="12034" max="12034" width="17.375" style="23" customWidth="1"/>
    <col min="12035" max="12284" width="9" style="23" customWidth="1"/>
    <col min="12285" max="12285" width="29.625" style="23" customWidth="1"/>
    <col min="12286" max="12286" width="12.75" style="23"/>
    <col min="12287" max="12287" width="29.75" style="23" customWidth="1"/>
    <col min="12288" max="12288" width="17" style="23" customWidth="1"/>
    <col min="12289" max="12289" width="37" style="23" customWidth="1"/>
    <col min="12290" max="12290" width="17.375" style="23" customWidth="1"/>
    <col min="12291" max="12540" width="9" style="23" customWidth="1"/>
    <col min="12541" max="12541" width="29.625" style="23" customWidth="1"/>
    <col min="12542" max="12542" width="12.75" style="23"/>
    <col min="12543" max="12543" width="29.75" style="23" customWidth="1"/>
    <col min="12544" max="12544" width="17" style="23" customWidth="1"/>
    <col min="12545" max="12545" width="37" style="23" customWidth="1"/>
    <col min="12546" max="12546" width="17.375" style="23" customWidth="1"/>
    <col min="12547" max="12796" width="9" style="23" customWidth="1"/>
    <col min="12797" max="12797" width="29.625" style="23" customWidth="1"/>
    <col min="12798" max="12798" width="12.75" style="23"/>
    <col min="12799" max="12799" width="29.75" style="23" customWidth="1"/>
    <col min="12800" max="12800" width="17" style="23" customWidth="1"/>
    <col min="12801" max="12801" width="37" style="23" customWidth="1"/>
    <col min="12802" max="12802" width="17.375" style="23" customWidth="1"/>
    <col min="12803" max="13052" width="9" style="23" customWidth="1"/>
    <col min="13053" max="13053" width="29.625" style="23" customWidth="1"/>
    <col min="13054" max="13054" width="12.75" style="23"/>
    <col min="13055" max="13055" width="29.75" style="23" customWidth="1"/>
    <col min="13056" max="13056" width="17" style="23" customWidth="1"/>
    <col min="13057" max="13057" width="37" style="23" customWidth="1"/>
    <col min="13058" max="13058" width="17.375" style="23" customWidth="1"/>
    <col min="13059" max="13308" width="9" style="23" customWidth="1"/>
    <col min="13309" max="13309" width="29.625" style="23" customWidth="1"/>
    <col min="13310" max="13310" width="12.75" style="23"/>
    <col min="13311" max="13311" width="29.75" style="23" customWidth="1"/>
    <col min="13312" max="13312" width="17" style="23" customWidth="1"/>
    <col min="13313" max="13313" width="37" style="23" customWidth="1"/>
    <col min="13314" max="13314" width="17.375" style="23" customWidth="1"/>
    <col min="13315" max="13564" width="9" style="23" customWidth="1"/>
    <col min="13565" max="13565" width="29.625" style="23" customWidth="1"/>
    <col min="13566" max="13566" width="12.75" style="23"/>
    <col min="13567" max="13567" width="29.75" style="23" customWidth="1"/>
    <col min="13568" max="13568" width="17" style="23" customWidth="1"/>
    <col min="13569" max="13569" width="37" style="23" customWidth="1"/>
    <col min="13570" max="13570" width="17.375" style="23" customWidth="1"/>
    <col min="13571" max="13820" width="9" style="23" customWidth="1"/>
    <col min="13821" max="13821" width="29.625" style="23" customWidth="1"/>
    <col min="13822" max="13822" width="12.75" style="23"/>
    <col min="13823" max="13823" width="29.75" style="23" customWidth="1"/>
    <col min="13824" max="13824" width="17" style="23" customWidth="1"/>
    <col min="13825" max="13825" width="37" style="23" customWidth="1"/>
    <col min="13826" max="13826" width="17.375" style="23" customWidth="1"/>
    <col min="13827" max="14076" width="9" style="23" customWidth="1"/>
    <col min="14077" max="14077" width="29.625" style="23" customWidth="1"/>
    <col min="14078" max="14078" width="12.75" style="23"/>
    <col min="14079" max="14079" width="29.75" style="23" customWidth="1"/>
    <col min="14080" max="14080" width="17" style="23" customWidth="1"/>
    <col min="14081" max="14081" width="37" style="23" customWidth="1"/>
    <col min="14082" max="14082" width="17.375" style="23" customWidth="1"/>
    <col min="14083" max="14332" width="9" style="23" customWidth="1"/>
    <col min="14333" max="14333" width="29.625" style="23" customWidth="1"/>
    <col min="14334" max="14334" width="12.75" style="23"/>
    <col min="14335" max="14335" width="29.75" style="23" customWidth="1"/>
    <col min="14336" max="14336" width="17" style="23" customWidth="1"/>
    <col min="14337" max="14337" width="37" style="23" customWidth="1"/>
    <col min="14338" max="14338" width="17.375" style="23" customWidth="1"/>
    <col min="14339" max="14588" width="9" style="23" customWidth="1"/>
    <col min="14589" max="14589" width="29.625" style="23" customWidth="1"/>
    <col min="14590" max="14590" width="12.75" style="23"/>
    <col min="14591" max="14591" width="29.75" style="23" customWidth="1"/>
    <col min="14592" max="14592" width="17" style="23" customWidth="1"/>
    <col min="14593" max="14593" width="37" style="23" customWidth="1"/>
    <col min="14594" max="14594" width="17.375" style="23" customWidth="1"/>
    <col min="14595" max="14844" width="9" style="23" customWidth="1"/>
    <col min="14845" max="14845" width="29.625" style="23" customWidth="1"/>
    <col min="14846" max="14846" width="12.75" style="23"/>
    <col min="14847" max="14847" width="29.75" style="23" customWidth="1"/>
    <col min="14848" max="14848" width="17" style="23" customWidth="1"/>
    <col min="14849" max="14849" width="37" style="23" customWidth="1"/>
    <col min="14850" max="14850" width="17.375" style="23" customWidth="1"/>
    <col min="14851" max="15100" width="9" style="23" customWidth="1"/>
    <col min="15101" max="15101" width="29.625" style="23" customWidth="1"/>
    <col min="15102" max="15102" width="12.75" style="23"/>
    <col min="15103" max="15103" width="29.75" style="23" customWidth="1"/>
    <col min="15104" max="15104" width="17" style="23" customWidth="1"/>
    <col min="15105" max="15105" width="37" style="23" customWidth="1"/>
    <col min="15106" max="15106" width="17.375" style="23" customWidth="1"/>
    <col min="15107" max="15356" width="9" style="23" customWidth="1"/>
    <col min="15357" max="15357" width="29.625" style="23" customWidth="1"/>
    <col min="15358" max="15358" width="12.75" style="23"/>
    <col min="15359" max="15359" width="29.75" style="23" customWidth="1"/>
    <col min="15360" max="15360" width="17" style="23" customWidth="1"/>
    <col min="15361" max="15361" width="37" style="23" customWidth="1"/>
    <col min="15362" max="15362" width="17.375" style="23" customWidth="1"/>
    <col min="15363" max="15612" width="9" style="23" customWidth="1"/>
    <col min="15613" max="15613" width="29.625" style="23" customWidth="1"/>
    <col min="15614" max="15614" width="12.75" style="23"/>
    <col min="15615" max="15615" width="29.75" style="23" customWidth="1"/>
    <col min="15616" max="15616" width="17" style="23" customWidth="1"/>
    <col min="15617" max="15617" width="37" style="23" customWidth="1"/>
    <col min="15618" max="15618" width="17.375" style="23" customWidth="1"/>
    <col min="15619" max="15868" width="9" style="23" customWidth="1"/>
    <col min="15869" max="15869" width="29.625" style="23" customWidth="1"/>
    <col min="15870" max="15870" width="12.75" style="23"/>
    <col min="15871" max="15871" width="29.75" style="23" customWidth="1"/>
    <col min="15872" max="15872" width="17" style="23" customWidth="1"/>
    <col min="15873" max="15873" width="37" style="23" customWidth="1"/>
    <col min="15874" max="15874" width="17.375" style="23" customWidth="1"/>
    <col min="15875" max="16124" width="9" style="23" customWidth="1"/>
    <col min="16125" max="16125" width="29.625" style="23" customWidth="1"/>
    <col min="16126" max="16126" width="12.75" style="23"/>
    <col min="16127" max="16127" width="29.75" style="23" customWidth="1"/>
    <col min="16128" max="16128" width="17" style="23" customWidth="1"/>
    <col min="16129" max="16129" width="37" style="23" customWidth="1"/>
    <col min="16130" max="16130" width="17.375" style="23" customWidth="1"/>
    <col min="16131" max="16380" width="9" style="23" customWidth="1"/>
    <col min="16381" max="16381" width="29.625" style="23" customWidth="1"/>
    <col min="16382" max="16384" width="12.75" style="23"/>
  </cols>
  <sheetData>
    <row r="1" spans="1:9" ht="18.75">
      <c r="A1" s="134" t="s">
        <v>165</v>
      </c>
      <c r="B1" s="134"/>
      <c r="C1" s="27"/>
      <c r="D1" s="27"/>
      <c r="E1" s="28"/>
      <c r="F1" s="29"/>
    </row>
    <row r="2" spans="1:9" s="22" customFormat="1" ht="28.5">
      <c r="A2" s="145" t="s">
        <v>166</v>
      </c>
      <c r="B2" s="145"/>
      <c r="C2" s="145"/>
      <c r="D2" s="145"/>
      <c r="E2" s="145"/>
      <c r="F2" s="145"/>
      <c r="G2" s="145"/>
      <c r="H2" s="145"/>
    </row>
    <row r="3" spans="1:9" s="4" customFormat="1" ht="15.75">
      <c r="A3" s="30"/>
      <c r="B3" s="31"/>
      <c r="C3" s="31"/>
      <c r="D3" s="31"/>
      <c r="E3" s="32"/>
      <c r="F3" s="33"/>
      <c r="G3" s="33"/>
      <c r="H3" s="33" t="s">
        <v>100</v>
      </c>
    </row>
    <row r="4" spans="1:9" s="4" customFormat="1" ht="24" customHeight="1">
      <c r="A4" s="34" t="s">
        <v>101</v>
      </c>
      <c r="B4" s="35" t="s">
        <v>33</v>
      </c>
      <c r="C4" s="36" t="s">
        <v>34</v>
      </c>
      <c r="D4" s="36" t="s">
        <v>35</v>
      </c>
      <c r="E4" s="34" t="s">
        <v>102</v>
      </c>
      <c r="F4" s="35" t="s">
        <v>33</v>
      </c>
      <c r="G4" s="36" t="s">
        <v>34</v>
      </c>
      <c r="H4" s="36" t="s">
        <v>35</v>
      </c>
    </row>
    <row r="5" spans="1:9" s="4" customFormat="1" ht="24" customHeight="1">
      <c r="A5" s="34" t="s">
        <v>37</v>
      </c>
      <c r="B5" s="37">
        <f>SUM(B6,B18)</f>
        <v>11676</v>
      </c>
      <c r="C5" s="38">
        <f t="shared" ref="C5:D5" si="0">SUM(C6,C18)</f>
        <v>0</v>
      </c>
      <c r="D5" s="37">
        <f t="shared" si="0"/>
        <v>11676</v>
      </c>
      <c r="E5" s="34" t="s">
        <v>37</v>
      </c>
      <c r="F5" s="37">
        <f>SUM(F6,F18)</f>
        <v>11676</v>
      </c>
      <c r="G5" s="38">
        <f t="shared" ref="G5:H5" si="1">SUM(G6,G18)</f>
        <v>0</v>
      </c>
      <c r="H5" s="37">
        <f t="shared" si="1"/>
        <v>11676</v>
      </c>
      <c r="I5" s="58"/>
    </row>
    <row r="6" spans="1:9" s="4" customFormat="1" ht="24" customHeight="1">
      <c r="A6" s="39" t="s">
        <v>38</v>
      </c>
      <c r="B6" s="37">
        <f>SUM(B7:B8)</f>
        <v>4500</v>
      </c>
      <c r="C6" s="38">
        <f t="shared" ref="C6:D6" si="2">SUM(C7:C8)</f>
        <v>0</v>
      </c>
      <c r="D6" s="37">
        <f t="shared" si="2"/>
        <v>4500</v>
      </c>
      <c r="E6" s="40" t="s">
        <v>39</v>
      </c>
      <c r="F6" s="37">
        <f>SUM(F7,F10,F13,F16)</f>
        <v>10831</v>
      </c>
      <c r="G6" s="37">
        <f t="shared" ref="G6:H6" si="3">SUM(G7,G10,G13,G16)</f>
        <v>-3449</v>
      </c>
      <c r="H6" s="37">
        <f t="shared" si="3"/>
        <v>7382</v>
      </c>
    </row>
    <row r="7" spans="1:9" s="4" customFormat="1" ht="20.100000000000001" customHeight="1">
      <c r="A7" s="41" t="s">
        <v>167</v>
      </c>
      <c r="B7" s="42">
        <v>4500</v>
      </c>
      <c r="C7" s="38"/>
      <c r="D7" s="42">
        <v>4500</v>
      </c>
      <c r="E7" s="41" t="s">
        <v>168</v>
      </c>
      <c r="F7" s="42">
        <f>SUM(F8:F9)</f>
        <v>3327</v>
      </c>
      <c r="G7" s="38">
        <f t="shared" ref="G7:H7" si="4">SUM(G8:G9)</f>
        <v>0</v>
      </c>
      <c r="H7" s="42">
        <f t="shared" si="4"/>
        <v>3327</v>
      </c>
    </row>
    <row r="8" spans="1:9" s="4" customFormat="1" ht="20.100000000000001" customHeight="1">
      <c r="A8" s="41" t="s">
        <v>169</v>
      </c>
      <c r="B8" s="43"/>
      <c r="C8" s="38"/>
      <c r="D8" s="43"/>
      <c r="E8" s="44" t="s">
        <v>170</v>
      </c>
      <c r="F8" s="42">
        <v>3327</v>
      </c>
      <c r="G8" s="45"/>
      <c r="H8" s="42">
        <v>3327</v>
      </c>
    </row>
    <row r="9" spans="1:9" s="4" customFormat="1" ht="20.100000000000001" customHeight="1">
      <c r="A9" s="41"/>
      <c r="B9" s="43"/>
      <c r="C9" s="38"/>
      <c r="D9" s="43"/>
      <c r="E9" s="44" t="s">
        <v>171</v>
      </c>
      <c r="F9" s="42"/>
      <c r="G9" s="46"/>
      <c r="H9" s="42"/>
    </row>
    <row r="10" spans="1:9" s="4" customFormat="1" ht="20.100000000000001" customHeight="1">
      <c r="A10" s="41"/>
      <c r="B10" s="43"/>
      <c r="C10" s="38"/>
      <c r="D10" s="43"/>
      <c r="E10" s="41" t="s">
        <v>172</v>
      </c>
      <c r="F10" s="42">
        <f>SUM(F11:F12)</f>
        <v>0</v>
      </c>
      <c r="G10" s="46"/>
      <c r="H10" s="42"/>
    </row>
    <row r="11" spans="1:9" s="4" customFormat="1" ht="20.100000000000001" customHeight="1">
      <c r="A11" s="47"/>
      <c r="B11" s="48"/>
      <c r="C11" s="38"/>
      <c r="D11" s="48"/>
      <c r="E11" s="44" t="s">
        <v>173</v>
      </c>
      <c r="F11" s="42"/>
      <c r="G11" s="45"/>
      <c r="H11" s="42"/>
    </row>
    <row r="12" spans="1:9" s="4" customFormat="1" ht="20.100000000000001" customHeight="1">
      <c r="A12" s="49"/>
      <c r="B12" s="50"/>
      <c r="C12" s="38"/>
      <c r="D12" s="50"/>
      <c r="E12" s="44" t="s">
        <v>174</v>
      </c>
      <c r="F12" s="42"/>
      <c r="G12" s="46"/>
      <c r="H12" s="42"/>
    </row>
    <row r="13" spans="1:9" s="4" customFormat="1" ht="20.100000000000001" customHeight="1">
      <c r="A13" s="49"/>
      <c r="B13" s="50"/>
      <c r="C13" s="38"/>
      <c r="D13" s="50"/>
      <c r="E13" s="41" t="s">
        <v>175</v>
      </c>
      <c r="F13" s="42">
        <f>SUM(F14:F15)</f>
        <v>3849</v>
      </c>
      <c r="G13" s="42">
        <f>H13-F13</f>
        <v>-3849</v>
      </c>
      <c r="H13" s="42"/>
    </row>
    <row r="14" spans="1:9" s="4" customFormat="1" ht="20.100000000000001" customHeight="1">
      <c r="A14" s="51"/>
      <c r="B14" s="52"/>
      <c r="C14" s="38"/>
      <c r="D14" s="52"/>
      <c r="E14" s="44" t="s">
        <v>176</v>
      </c>
      <c r="F14" s="42"/>
      <c r="G14" s="53"/>
      <c r="H14" s="42"/>
    </row>
    <row r="15" spans="1:9" s="4" customFormat="1" ht="20.100000000000001" customHeight="1">
      <c r="A15" s="51"/>
      <c r="B15" s="52"/>
      <c r="C15" s="38"/>
      <c r="D15" s="52"/>
      <c r="E15" s="44" t="s">
        <v>177</v>
      </c>
      <c r="F15" s="42">
        <v>3849</v>
      </c>
      <c r="G15" s="42">
        <f t="shared" ref="G15:G19" si="5">H15-F15</f>
        <v>-3849</v>
      </c>
      <c r="H15" s="42"/>
    </row>
    <row r="16" spans="1:9" s="4" customFormat="1" ht="20.100000000000001" customHeight="1">
      <c r="A16" s="54"/>
      <c r="B16" s="50"/>
      <c r="C16" s="38"/>
      <c r="D16" s="50"/>
      <c r="E16" s="41" t="s">
        <v>178</v>
      </c>
      <c r="F16" s="42">
        <f>F17</f>
        <v>3655</v>
      </c>
      <c r="G16" s="42">
        <f t="shared" si="5"/>
        <v>400</v>
      </c>
      <c r="H16" s="42">
        <f t="shared" ref="H16" si="6">H17</f>
        <v>4055</v>
      </c>
    </row>
    <row r="17" spans="1:8" s="4" customFormat="1" ht="20.100000000000001" customHeight="1">
      <c r="A17" s="54"/>
      <c r="B17" s="50"/>
      <c r="C17" s="38"/>
      <c r="D17" s="50"/>
      <c r="E17" s="44" t="s">
        <v>179</v>
      </c>
      <c r="F17" s="42">
        <v>3655</v>
      </c>
      <c r="G17" s="42">
        <f t="shared" si="5"/>
        <v>400</v>
      </c>
      <c r="H17" s="42">
        <v>4055</v>
      </c>
    </row>
    <row r="18" spans="1:8" s="4" customFormat="1" ht="20.100000000000001" customHeight="1">
      <c r="A18" s="55" t="s">
        <v>84</v>
      </c>
      <c r="B18" s="56">
        <f>SUM(B19:B20)</f>
        <v>7176</v>
      </c>
      <c r="C18" s="38">
        <f t="shared" ref="C18:D18" si="7">SUM(C19:C20)</f>
        <v>0</v>
      </c>
      <c r="D18" s="56">
        <f t="shared" si="7"/>
        <v>7176</v>
      </c>
      <c r="E18" s="55" t="s">
        <v>85</v>
      </c>
      <c r="F18" s="37">
        <f>F19</f>
        <v>845</v>
      </c>
      <c r="G18" s="37">
        <f t="shared" ref="G18:H18" si="8">G19</f>
        <v>3449</v>
      </c>
      <c r="H18" s="37">
        <f t="shared" si="8"/>
        <v>4294</v>
      </c>
    </row>
    <row r="19" spans="1:8" s="4" customFormat="1" ht="20.100000000000001" customHeight="1">
      <c r="A19" s="41" t="s">
        <v>155</v>
      </c>
      <c r="B19" s="38">
        <v>0</v>
      </c>
      <c r="C19" s="38"/>
      <c r="D19" s="42"/>
      <c r="E19" s="41" t="s">
        <v>180</v>
      </c>
      <c r="F19" s="42">
        <v>845</v>
      </c>
      <c r="G19" s="57">
        <f t="shared" si="5"/>
        <v>3449</v>
      </c>
      <c r="H19" s="57">
        <v>4294</v>
      </c>
    </row>
    <row r="20" spans="1:8" s="4" customFormat="1" ht="20.100000000000001" customHeight="1">
      <c r="A20" s="41" t="s">
        <v>181</v>
      </c>
      <c r="B20" s="42">
        <v>7176</v>
      </c>
      <c r="C20" s="38"/>
      <c r="D20" s="42">
        <v>7176</v>
      </c>
      <c r="E20" s="41"/>
      <c r="F20" s="42"/>
      <c r="G20" s="46"/>
      <c r="H20" s="46"/>
    </row>
    <row r="21" spans="1:8" ht="22.15" customHeight="1"/>
    <row r="22" spans="1:8" ht="22.15" customHeight="1"/>
  </sheetData>
  <mergeCells count="2">
    <mergeCell ref="A1:B1"/>
    <mergeCell ref="A2:H2"/>
  </mergeCells>
  <phoneticPr fontId="52" type="noConversion"/>
  <printOptions horizontalCentered="1"/>
  <pageMargins left="0.23622047244094499" right="0.23622047244094499" top="0.511811023622047" bottom="0.31496062992126" header="0.31496062992126" footer="0.31496062992126"/>
  <pageSetup paperSize="9" scale="90" orientation="landscape" blackAndWhite="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D11" sqref="D11"/>
    </sheetView>
  </sheetViews>
  <sheetFormatPr defaultRowHeight="13.5"/>
  <cols>
    <col min="1" max="1" width="47.75" customWidth="1"/>
    <col min="2" max="2" width="21.875" customWidth="1"/>
  </cols>
  <sheetData>
    <row r="1" spans="1:2" ht="21.75" customHeight="1">
      <c r="A1" s="147" t="s">
        <v>187</v>
      </c>
      <c r="B1" s="148"/>
    </row>
    <row r="2" spans="1:2" ht="28.7" customHeight="1">
      <c r="A2" s="149" t="s">
        <v>188</v>
      </c>
      <c r="B2" s="149"/>
    </row>
    <row r="3" spans="1:2" ht="20.25" customHeight="1" thickBot="1">
      <c r="A3" s="163" t="s">
        <v>189</v>
      </c>
      <c r="B3" s="163"/>
    </row>
    <row r="4" spans="1:2" ht="19.899999999999999" customHeight="1" thickBot="1">
      <c r="A4" s="150" t="s">
        <v>190</v>
      </c>
      <c r="B4" s="151" t="s">
        <v>191</v>
      </c>
    </row>
    <row r="5" spans="1:2" ht="19.899999999999999" customHeight="1">
      <c r="A5" s="152" t="s">
        <v>192</v>
      </c>
      <c r="B5" s="153">
        <v>95.1</v>
      </c>
    </row>
    <row r="6" spans="1:2" ht="19.899999999999999" customHeight="1">
      <c r="A6" s="154" t="s">
        <v>193</v>
      </c>
      <c r="B6" s="155">
        <v>47.4</v>
      </c>
    </row>
    <row r="7" spans="1:2" ht="19.899999999999999" customHeight="1">
      <c r="A7" s="152" t="s">
        <v>194</v>
      </c>
      <c r="B7" s="153">
        <v>47.7</v>
      </c>
    </row>
    <row r="8" spans="1:2" ht="19.899999999999999" customHeight="1">
      <c r="A8" s="156" t="s">
        <v>195</v>
      </c>
      <c r="B8" s="155">
        <v>32</v>
      </c>
    </row>
    <row r="9" spans="1:2" ht="19.899999999999999" customHeight="1">
      <c r="A9" s="157" t="s">
        <v>193</v>
      </c>
      <c r="B9" s="158">
        <v>5</v>
      </c>
    </row>
    <row r="10" spans="1:2" ht="19.899999999999999" customHeight="1">
      <c r="A10" s="159" t="s">
        <v>194</v>
      </c>
      <c r="B10" s="160">
        <v>27</v>
      </c>
    </row>
    <row r="11" spans="1:2" ht="19.899999999999999" customHeight="1">
      <c r="A11" s="157" t="s">
        <v>196</v>
      </c>
      <c r="B11" s="158"/>
    </row>
    <row r="12" spans="1:2" ht="19.899999999999999" customHeight="1">
      <c r="A12" s="156" t="s">
        <v>193</v>
      </c>
      <c r="B12" s="160"/>
    </row>
    <row r="13" spans="1:2" ht="19.899999999999999" customHeight="1">
      <c r="A13" s="152" t="s">
        <v>194</v>
      </c>
      <c r="B13" s="153"/>
    </row>
    <row r="14" spans="1:2" ht="19.899999999999999" customHeight="1">
      <c r="A14" s="161" t="s">
        <v>197</v>
      </c>
      <c r="B14" s="153"/>
    </row>
    <row r="15" spans="1:2" ht="19.899999999999999" customHeight="1">
      <c r="A15" s="156" t="s">
        <v>193</v>
      </c>
      <c r="B15" s="160"/>
    </row>
    <row r="16" spans="1:2" ht="19.899999999999999" customHeight="1" thickBot="1">
      <c r="A16" s="152" t="s">
        <v>194</v>
      </c>
      <c r="B16" s="162"/>
    </row>
    <row r="17" spans="1:2" ht="49.5" customHeight="1">
      <c r="A17" s="179" t="s">
        <v>198</v>
      </c>
      <c r="B17" s="179"/>
    </row>
  </sheetData>
  <mergeCells count="3">
    <mergeCell ref="A2:B2"/>
    <mergeCell ref="A3:B3"/>
    <mergeCell ref="A17:B17"/>
  </mergeCells>
  <phoneticPr fontId="5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election activeCell="K10" sqref="K10"/>
    </sheetView>
  </sheetViews>
  <sheetFormatPr defaultRowHeight="13.5"/>
  <cols>
    <col min="1" max="1" width="5.875" customWidth="1"/>
    <col min="2" max="2" width="28" customWidth="1"/>
    <col min="3" max="3" width="12.125" customWidth="1"/>
    <col min="4" max="4" width="23.25" customWidth="1"/>
    <col min="5" max="5" width="10.125" customWidth="1"/>
    <col min="6" max="6" width="10" customWidth="1"/>
  </cols>
  <sheetData>
    <row r="1" spans="1:6" s="165" customFormat="1" ht="23.25" customHeight="1">
      <c r="A1" s="164" t="s">
        <v>199</v>
      </c>
    </row>
    <row r="2" spans="1:6" s="167" customFormat="1" ht="28.7" customHeight="1">
      <c r="A2" s="166" t="s">
        <v>200</v>
      </c>
      <c r="B2" s="166"/>
      <c r="C2" s="166"/>
      <c r="D2" s="166"/>
      <c r="E2" s="166"/>
      <c r="F2" s="166"/>
    </row>
    <row r="3" spans="1:6" s="169" customFormat="1" ht="19.5" customHeight="1" thickBot="1">
      <c r="A3" s="168" t="s">
        <v>189</v>
      </c>
      <c r="B3" s="168"/>
      <c r="C3" s="168"/>
      <c r="D3" s="168"/>
      <c r="E3" s="168"/>
      <c r="F3" s="168"/>
    </row>
    <row r="4" spans="1:6" s="169" customFormat="1" ht="24.4" customHeight="1" thickBot="1">
      <c r="A4" s="170" t="s">
        <v>201</v>
      </c>
      <c r="B4" s="170" t="s">
        <v>202</v>
      </c>
      <c r="C4" s="170" t="s">
        <v>203</v>
      </c>
      <c r="D4" s="171" t="s">
        <v>204</v>
      </c>
      <c r="E4" s="172" t="s">
        <v>205</v>
      </c>
      <c r="F4" s="173" t="s">
        <v>206</v>
      </c>
    </row>
    <row r="5" spans="1:6" s="169" customFormat="1" ht="24.4" customHeight="1">
      <c r="A5" s="174">
        <v>1</v>
      </c>
      <c r="B5" s="174" t="s">
        <v>207</v>
      </c>
      <c r="C5" s="174" t="s">
        <v>208</v>
      </c>
      <c r="D5" s="175" t="s">
        <v>209</v>
      </c>
      <c r="E5" s="176" t="s">
        <v>210</v>
      </c>
      <c r="F5" s="177">
        <v>0.11</v>
      </c>
    </row>
    <row r="6" spans="1:6" s="169" customFormat="1" ht="24.4" customHeight="1">
      <c r="A6" s="174">
        <v>2</v>
      </c>
      <c r="B6" s="174" t="s">
        <v>211</v>
      </c>
      <c r="C6" s="174" t="s">
        <v>208</v>
      </c>
      <c r="D6" s="175" t="s">
        <v>209</v>
      </c>
      <c r="E6" s="176" t="s">
        <v>210</v>
      </c>
      <c r="F6" s="177">
        <v>1.7</v>
      </c>
    </row>
    <row r="7" spans="1:6" s="169" customFormat="1" ht="24.4" customHeight="1">
      <c r="A7" s="174">
        <v>3</v>
      </c>
      <c r="B7" s="174" t="s">
        <v>212</v>
      </c>
      <c r="C7" s="174" t="s">
        <v>213</v>
      </c>
      <c r="D7" s="175" t="s">
        <v>214</v>
      </c>
      <c r="E7" s="176" t="s">
        <v>210</v>
      </c>
      <c r="F7" s="177">
        <v>0.7</v>
      </c>
    </row>
    <row r="8" spans="1:6" s="169" customFormat="1" ht="24.4" customHeight="1">
      <c r="A8" s="174">
        <v>4</v>
      </c>
      <c r="B8" s="174" t="s">
        <v>215</v>
      </c>
      <c r="C8" s="174" t="s">
        <v>208</v>
      </c>
      <c r="D8" s="175" t="s">
        <v>209</v>
      </c>
      <c r="E8" s="176" t="s">
        <v>210</v>
      </c>
      <c r="F8" s="177">
        <v>0.35</v>
      </c>
    </row>
    <row r="9" spans="1:6" s="169" customFormat="1" ht="24.4" customHeight="1">
      <c r="A9" s="174">
        <v>5</v>
      </c>
      <c r="B9" s="174" t="s">
        <v>216</v>
      </c>
      <c r="C9" s="174" t="s">
        <v>213</v>
      </c>
      <c r="D9" s="175" t="s">
        <v>214</v>
      </c>
      <c r="E9" s="176" t="s">
        <v>210</v>
      </c>
      <c r="F9" s="177">
        <v>1.1499999999999999</v>
      </c>
    </row>
    <row r="10" spans="1:6" s="169" customFormat="1" ht="24.4" customHeight="1">
      <c r="A10" s="174">
        <v>6</v>
      </c>
      <c r="B10" s="174" t="s">
        <v>217</v>
      </c>
      <c r="C10" s="174" t="s">
        <v>213</v>
      </c>
      <c r="D10" s="175" t="s">
        <v>214</v>
      </c>
      <c r="E10" s="176" t="s">
        <v>210</v>
      </c>
      <c r="F10" s="177">
        <v>0.11</v>
      </c>
    </row>
    <row r="11" spans="1:6" s="169" customFormat="1" ht="41.25" customHeight="1">
      <c r="A11" s="174">
        <v>7</v>
      </c>
      <c r="B11" s="174" t="s">
        <v>218</v>
      </c>
      <c r="C11" s="174" t="s">
        <v>213</v>
      </c>
      <c r="D11" s="175" t="s">
        <v>214</v>
      </c>
      <c r="E11" s="176" t="s">
        <v>210</v>
      </c>
      <c r="F11" s="177">
        <v>0.12</v>
      </c>
    </row>
    <row r="12" spans="1:6" s="169" customFormat="1" ht="24.4" customHeight="1">
      <c r="A12" s="174">
        <v>8</v>
      </c>
      <c r="B12" s="174" t="s">
        <v>219</v>
      </c>
      <c r="C12" s="174" t="s">
        <v>213</v>
      </c>
      <c r="D12" s="175" t="s">
        <v>214</v>
      </c>
      <c r="E12" s="176" t="s">
        <v>210</v>
      </c>
      <c r="F12" s="177">
        <v>0.76</v>
      </c>
    </row>
    <row r="13" spans="1:6" s="169" customFormat="1" ht="24.4" customHeight="1">
      <c r="A13" s="174">
        <v>9</v>
      </c>
      <c r="B13" s="174" t="s">
        <v>220</v>
      </c>
      <c r="C13" s="174" t="s">
        <v>221</v>
      </c>
      <c r="D13" s="175" t="s">
        <v>222</v>
      </c>
      <c r="E13" s="176" t="s">
        <v>223</v>
      </c>
      <c r="F13" s="177">
        <v>12.2</v>
      </c>
    </row>
    <row r="14" spans="1:6" s="169" customFormat="1" ht="24.4" customHeight="1">
      <c r="A14" s="174">
        <v>10</v>
      </c>
      <c r="B14" s="174" t="s">
        <v>224</v>
      </c>
      <c r="C14" s="174" t="s">
        <v>213</v>
      </c>
      <c r="D14" s="175" t="s">
        <v>214</v>
      </c>
      <c r="E14" s="176" t="s">
        <v>223</v>
      </c>
      <c r="F14" s="177">
        <v>6.6</v>
      </c>
    </row>
    <row r="15" spans="1:6" s="169" customFormat="1" ht="24.4" customHeight="1">
      <c r="A15" s="174">
        <v>11</v>
      </c>
      <c r="B15" s="174" t="s">
        <v>225</v>
      </c>
      <c r="C15" s="174" t="s">
        <v>213</v>
      </c>
      <c r="D15" s="175" t="s">
        <v>214</v>
      </c>
      <c r="E15" s="176" t="s">
        <v>223</v>
      </c>
      <c r="F15" s="177">
        <v>4.4000000000000004</v>
      </c>
    </row>
    <row r="16" spans="1:6" s="169" customFormat="1" ht="24.4" customHeight="1">
      <c r="A16" s="174">
        <v>12</v>
      </c>
      <c r="B16" s="174" t="s">
        <v>226</v>
      </c>
      <c r="C16" s="174" t="s">
        <v>227</v>
      </c>
      <c r="D16" s="175" t="s">
        <v>228</v>
      </c>
      <c r="E16" s="176" t="s">
        <v>223</v>
      </c>
      <c r="F16" s="177">
        <v>1.5</v>
      </c>
    </row>
    <row r="17" spans="1:6" s="169" customFormat="1" ht="24.4" customHeight="1">
      <c r="A17" s="174">
        <v>13</v>
      </c>
      <c r="B17" s="174" t="s">
        <v>229</v>
      </c>
      <c r="C17" s="174" t="s">
        <v>227</v>
      </c>
      <c r="D17" s="175" t="s">
        <v>228</v>
      </c>
      <c r="E17" s="176" t="s">
        <v>223</v>
      </c>
      <c r="F17" s="177">
        <v>0.3</v>
      </c>
    </row>
    <row r="18" spans="1:6" s="169" customFormat="1" ht="24.4" customHeight="1">
      <c r="A18" s="174">
        <v>14</v>
      </c>
      <c r="B18" s="174" t="s">
        <v>230</v>
      </c>
      <c r="C18" s="174" t="s">
        <v>227</v>
      </c>
      <c r="D18" s="175" t="s">
        <v>228</v>
      </c>
      <c r="E18" s="176" t="s">
        <v>223</v>
      </c>
      <c r="F18" s="177">
        <v>1.2</v>
      </c>
    </row>
    <row r="19" spans="1:6" s="169" customFormat="1" ht="24.4" customHeight="1" thickBot="1">
      <c r="A19" s="174">
        <v>15</v>
      </c>
      <c r="B19" s="174" t="s">
        <v>231</v>
      </c>
      <c r="C19" s="174" t="s">
        <v>221</v>
      </c>
      <c r="D19" s="175" t="s">
        <v>222</v>
      </c>
      <c r="E19" s="176" t="s">
        <v>223</v>
      </c>
      <c r="F19" s="177">
        <v>0.8</v>
      </c>
    </row>
    <row r="20" spans="1:6" s="169" customFormat="1" ht="33" customHeight="1">
      <c r="A20" s="178" t="s">
        <v>232</v>
      </c>
      <c r="B20" s="178"/>
      <c r="C20" s="178"/>
      <c r="D20" s="178"/>
      <c r="E20" s="178"/>
      <c r="F20" s="178"/>
    </row>
  </sheetData>
  <mergeCells count="3">
    <mergeCell ref="A2:F2"/>
    <mergeCell ref="A3:F3"/>
    <mergeCell ref="A20:F20"/>
  </mergeCells>
  <phoneticPr fontId="5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4"/>
  <sheetViews>
    <sheetView showZeros="0" workbookViewId="0">
      <selection activeCell="E12" sqref="E12"/>
    </sheetView>
  </sheetViews>
  <sheetFormatPr defaultColWidth="9" defaultRowHeight="14.25"/>
  <cols>
    <col min="1" max="1" width="38.125" style="1" customWidth="1"/>
    <col min="2" max="2" width="13.5" style="2" customWidth="1"/>
    <col min="3" max="3" width="37.625" style="2" customWidth="1"/>
    <col min="4" max="4" width="13.5" style="2" customWidth="1"/>
    <col min="5" max="6" width="9" style="2"/>
    <col min="7" max="7" width="31.625" style="2" customWidth="1"/>
    <col min="8" max="8" width="9" style="2"/>
    <col min="9" max="9" width="31.625" style="2" customWidth="1"/>
    <col min="10" max="256" width="9" style="2"/>
    <col min="257" max="257" width="42.5" style="2" customWidth="1"/>
    <col min="258" max="258" width="16.25" style="2" customWidth="1"/>
    <col min="259" max="259" width="40" style="2" customWidth="1"/>
    <col min="260" max="260" width="17.875" style="2" customWidth="1"/>
    <col min="261" max="262" width="9" style="2"/>
    <col min="263" max="263" width="31.625" style="2" customWidth="1"/>
    <col min="264" max="264" width="9" style="2"/>
    <col min="265" max="265" width="31.625" style="2" customWidth="1"/>
    <col min="266" max="512" width="9" style="2"/>
    <col min="513" max="513" width="42.5" style="2" customWidth="1"/>
    <col min="514" max="514" width="16.25" style="2" customWidth="1"/>
    <col min="515" max="515" width="40" style="2" customWidth="1"/>
    <col min="516" max="516" width="17.875" style="2" customWidth="1"/>
    <col min="517" max="518" width="9" style="2"/>
    <col min="519" max="519" width="31.625" style="2" customWidth="1"/>
    <col min="520" max="520" width="9" style="2"/>
    <col min="521" max="521" width="31.625" style="2" customWidth="1"/>
    <col min="522" max="768" width="9" style="2"/>
    <col min="769" max="769" width="42.5" style="2" customWidth="1"/>
    <col min="770" max="770" width="16.25" style="2" customWidth="1"/>
    <col min="771" max="771" width="40" style="2" customWidth="1"/>
    <col min="772" max="772" width="17.875" style="2" customWidth="1"/>
    <col min="773" max="774" width="9" style="2"/>
    <col min="775" max="775" width="31.625" style="2" customWidth="1"/>
    <col min="776" max="776" width="9" style="2"/>
    <col min="777" max="777" width="31.625" style="2" customWidth="1"/>
    <col min="778" max="1024" width="9" style="2"/>
    <col min="1025" max="1025" width="42.5" style="2" customWidth="1"/>
    <col min="1026" max="1026" width="16.25" style="2" customWidth="1"/>
    <col min="1027" max="1027" width="40" style="2" customWidth="1"/>
    <col min="1028" max="1028" width="17.875" style="2" customWidth="1"/>
    <col min="1029" max="1030" width="9" style="2"/>
    <col min="1031" max="1031" width="31.625" style="2" customWidth="1"/>
    <col min="1032" max="1032" width="9" style="2"/>
    <col min="1033" max="1033" width="31.625" style="2" customWidth="1"/>
    <col min="1034" max="1280" width="9" style="2"/>
    <col min="1281" max="1281" width="42.5" style="2" customWidth="1"/>
    <col min="1282" max="1282" width="16.25" style="2" customWidth="1"/>
    <col min="1283" max="1283" width="40" style="2" customWidth="1"/>
    <col min="1284" max="1284" width="17.875" style="2" customWidth="1"/>
    <col min="1285" max="1286" width="9" style="2"/>
    <col min="1287" max="1287" width="31.625" style="2" customWidth="1"/>
    <col min="1288" max="1288" width="9" style="2"/>
    <col min="1289" max="1289" width="31.625" style="2" customWidth="1"/>
    <col min="1290" max="1536" width="9" style="2"/>
    <col min="1537" max="1537" width="42.5" style="2" customWidth="1"/>
    <col min="1538" max="1538" width="16.25" style="2" customWidth="1"/>
    <col min="1539" max="1539" width="40" style="2" customWidth="1"/>
    <col min="1540" max="1540" width="17.875" style="2" customWidth="1"/>
    <col min="1541" max="1542" width="9" style="2"/>
    <col min="1543" max="1543" width="31.625" style="2" customWidth="1"/>
    <col min="1544" max="1544" width="9" style="2"/>
    <col min="1545" max="1545" width="31.625" style="2" customWidth="1"/>
    <col min="1546" max="1792" width="9" style="2"/>
    <col min="1793" max="1793" width="42.5" style="2" customWidth="1"/>
    <col min="1794" max="1794" width="16.25" style="2" customWidth="1"/>
    <col min="1795" max="1795" width="40" style="2" customWidth="1"/>
    <col min="1796" max="1796" width="17.875" style="2" customWidth="1"/>
    <col min="1797" max="1798" width="9" style="2"/>
    <col min="1799" max="1799" width="31.625" style="2" customWidth="1"/>
    <col min="1800" max="1800" width="9" style="2"/>
    <col min="1801" max="1801" width="31.625" style="2" customWidth="1"/>
    <col min="1802" max="2048" width="9" style="2"/>
    <col min="2049" max="2049" width="42.5" style="2" customWidth="1"/>
    <col min="2050" max="2050" width="16.25" style="2" customWidth="1"/>
    <col min="2051" max="2051" width="40" style="2" customWidth="1"/>
    <col min="2052" max="2052" width="17.875" style="2" customWidth="1"/>
    <col min="2053" max="2054" width="9" style="2"/>
    <col min="2055" max="2055" width="31.625" style="2" customWidth="1"/>
    <col min="2056" max="2056" width="9" style="2"/>
    <col min="2057" max="2057" width="31.625" style="2" customWidth="1"/>
    <col min="2058" max="2304" width="9" style="2"/>
    <col min="2305" max="2305" width="42.5" style="2" customWidth="1"/>
    <col min="2306" max="2306" width="16.25" style="2" customWidth="1"/>
    <col min="2307" max="2307" width="40" style="2" customWidth="1"/>
    <col min="2308" max="2308" width="17.875" style="2" customWidth="1"/>
    <col min="2309" max="2310" width="9" style="2"/>
    <col min="2311" max="2311" width="31.625" style="2" customWidth="1"/>
    <col min="2312" max="2312" width="9" style="2"/>
    <col min="2313" max="2313" width="31.625" style="2" customWidth="1"/>
    <col min="2314" max="2560" width="9" style="2"/>
    <col min="2561" max="2561" width="42.5" style="2" customWidth="1"/>
    <col min="2562" max="2562" width="16.25" style="2" customWidth="1"/>
    <col min="2563" max="2563" width="40" style="2" customWidth="1"/>
    <col min="2564" max="2564" width="17.875" style="2" customWidth="1"/>
    <col min="2565" max="2566" width="9" style="2"/>
    <col min="2567" max="2567" width="31.625" style="2" customWidth="1"/>
    <col min="2568" max="2568" width="9" style="2"/>
    <col min="2569" max="2569" width="31.625" style="2" customWidth="1"/>
    <col min="2570" max="2816" width="9" style="2"/>
    <col min="2817" max="2817" width="42.5" style="2" customWidth="1"/>
    <col min="2818" max="2818" width="16.25" style="2" customWidth="1"/>
    <col min="2819" max="2819" width="40" style="2" customWidth="1"/>
    <col min="2820" max="2820" width="17.875" style="2" customWidth="1"/>
    <col min="2821" max="2822" width="9" style="2"/>
    <col min="2823" max="2823" width="31.625" style="2" customWidth="1"/>
    <col min="2824" max="2824" width="9" style="2"/>
    <col min="2825" max="2825" width="31.625" style="2" customWidth="1"/>
    <col min="2826" max="3072" width="9" style="2"/>
    <col min="3073" max="3073" width="42.5" style="2" customWidth="1"/>
    <col min="3074" max="3074" width="16.25" style="2" customWidth="1"/>
    <col min="3075" max="3075" width="40" style="2" customWidth="1"/>
    <col min="3076" max="3076" width="17.875" style="2" customWidth="1"/>
    <col min="3077" max="3078" width="9" style="2"/>
    <col min="3079" max="3079" width="31.625" style="2" customWidth="1"/>
    <col min="3080" max="3080" width="9" style="2"/>
    <col min="3081" max="3081" width="31.625" style="2" customWidth="1"/>
    <col min="3082" max="3328" width="9" style="2"/>
    <col min="3329" max="3329" width="42.5" style="2" customWidth="1"/>
    <col min="3330" max="3330" width="16.25" style="2" customWidth="1"/>
    <col min="3331" max="3331" width="40" style="2" customWidth="1"/>
    <col min="3332" max="3332" width="17.875" style="2" customWidth="1"/>
    <col min="3333" max="3334" width="9" style="2"/>
    <col min="3335" max="3335" width="31.625" style="2" customWidth="1"/>
    <col min="3336" max="3336" width="9" style="2"/>
    <col min="3337" max="3337" width="31.625" style="2" customWidth="1"/>
    <col min="3338" max="3584" width="9" style="2"/>
    <col min="3585" max="3585" width="42.5" style="2" customWidth="1"/>
    <col min="3586" max="3586" width="16.25" style="2" customWidth="1"/>
    <col min="3587" max="3587" width="40" style="2" customWidth="1"/>
    <col min="3588" max="3588" width="17.875" style="2" customWidth="1"/>
    <col min="3589" max="3590" width="9" style="2"/>
    <col min="3591" max="3591" width="31.625" style="2" customWidth="1"/>
    <col min="3592" max="3592" width="9" style="2"/>
    <col min="3593" max="3593" width="31.625" style="2" customWidth="1"/>
    <col min="3594" max="3840" width="9" style="2"/>
    <col min="3841" max="3841" width="42.5" style="2" customWidth="1"/>
    <col min="3842" max="3842" width="16.25" style="2" customWidth="1"/>
    <col min="3843" max="3843" width="40" style="2" customWidth="1"/>
    <col min="3844" max="3844" width="17.875" style="2" customWidth="1"/>
    <col min="3845" max="3846" width="9" style="2"/>
    <col min="3847" max="3847" width="31.625" style="2" customWidth="1"/>
    <col min="3848" max="3848" width="9" style="2"/>
    <col min="3849" max="3849" width="31.625" style="2" customWidth="1"/>
    <col min="3850" max="4096" width="9" style="2"/>
    <col min="4097" max="4097" width="42.5" style="2" customWidth="1"/>
    <col min="4098" max="4098" width="16.25" style="2" customWidth="1"/>
    <col min="4099" max="4099" width="40" style="2" customWidth="1"/>
    <col min="4100" max="4100" width="17.875" style="2" customWidth="1"/>
    <col min="4101" max="4102" width="9" style="2"/>
    <col min="4103" max="4103" width="31.625" style="2" customWidth="1"/>
    <col min="4104" max="4104" width="9" style="2"/>
    <col min="4105" max="4105" width="31.625" style="2" customWidth="1"/>
    <col min="4106" max="4352" width="9" style="2"/>
    <col min="4353" max="4353" width="42.5" style="2" customWidth="1"/>
    <col min="4354" max="4354" width="16.25" style="2" customWidth="1"/>
    <col min="4355" max="4355" width="40" style="2" customWidth="1"/>
    <col min="4356" max="4356" width="17.875" style="2" customWidth="1"/>
    <col min="4357" max="4358" width="9" style="2"/>
    <col min="4359" max="4359" width="31.625" style="2" customWidth="1"/>
    <col min="4360" max="4360" width="9" style="2"/>
    <col min="4361" max="4361" width="31.625" style="2" customWidth="1"/>
    <col min="4362" max="4608" width="9" style="2"/>
    <col min="4609" max="4609" width="42.5" style="2" customWidth="1"/>
    <col min="4610" max="4610" width="16.25" style="2" customWidth="1"/>
    <col min="4611" max="4611" width="40" style="2" customWidth="1"/>
    <col min="4612" max="4612" width="17.875" style="2" customWidth="1"/>
    <col min="4613" max="4614" width="9" style="2"/>
    <col min="4615" max="4615" width="31.625" style="2" customWidth="1"/>
    <col min="4616" max="4616" width="9" style="2"/>
    <col min="4617" max="4617" width="31.625" style="2" customWidth="1"/>
    <col min="4618" max="4864" width="9" style="2"/>
    <col min="4865" max="4865" width="42.5" style="2" customWidth="1"/>
    <col min="4866" max="4866" width="16.25" style="2" customWidth="1"/>
    <col min="4867" max="4867" width="40" style="2" customWidth="1"/>
    <col min="4868" max="4868" width="17.875" style="2" customWidth="1"/>
    <col min="4869" max="4870" width="9" style="2"/>
    <col min="4871" max="4871" width="31.625" style="2" customWidth="1"/>
    <col min="4872" max="4872" width="9" style="2"/>
    <col min="4873" max="4873" width="31.625" style="2" customWidth="1"/>
    <col min="4874" max="5120" width="9" style="2"/>
    <col min="5121" max="5121" width="42.5" style="2" customWidth="1"/>
    <col min="5122" max="5122" width="16.25" style="2" customWidth="1"/>
    <col min="5123" max="5123" width="40" style="2" customWidth="1"/>
    <col min="5124" max="5124" width="17.875" style="2" customWidth="1"/>
    <col min="5125" max="5126" width="9" style="2"/>
    <col min="5127" max="5127" width="31.625" style="2" customWidth="1"/>
    <col min="5128" max="5128" width="9" style="2"/>
    <col min="5129" max="5129" width="31.625" style="2" customWidth="1"/>
    <col min="5130" max="5376" width="9" style="2"/>
    <col min="5377" max="5377" width="42.5" style="2" customWidth="1"/>
    <col min="5378" max="5378" width="16.25" style="2" customWidth="1"/>
    <col min="5379" max="5379" width="40" style="2" customWidth="1"/>
    <col min="5380" max="5380" width="17.875" style="2" customWidth="1"/>
    <col min="5381" max="5382" width="9" style="2"/>
    <col min="5383" max="5383" width="31.625" style="2" customWidth="1"/>
    <col min="5384" max="5384" width="9" style="2"/>
    <col min="5385" max="5385" width="31.625" style="2" customWidth="1"/>
    <col min="5386" max="5632" width="9" style="2"/>
    <col min="5633" max="5633" width="42.5" style="2" customWidth="1"/>
    <col min="5634" max="5634" width="16.25" style="2" customWidth="1"/>
    <col min="5635" max="5635" width="40" style="2" customWidth="1"/>
    <col min="5636" max="5636" width="17.875" style="2" customWidth="1"/>
    <col min="5637" max="5638" width="9" style="2"/>
    <col min="5639" max="5639" width="31.625" style="2" customWidth="1"/>
    <col min="5640" max="5640" width="9" style="2"/>
    <col min="5641" max="5641" width="31.625" style="2" customWidth="1"/>
    <col min="5642" max="5888" width="9" style="2"/>
    <col min="5889" max="5889" width="42.5" style="2" customWidth="1"/>
    <col min="5890" max="5890" width="16.25" style="2" customWidth="1"/>
    <col min="5891" max="5891" width="40" style="2" customWidth="1"/>
    <col min="5892" max="5892" width="17.875" style="2" customWidth="1"/>
    <col min="5893" max="5894" width="9" style="2"/>
    <col min="5895" max="5895" width="31.625" style="2" customWidth="1"/>
    <col min="5896" max="5896" width="9" style="2"/>
    <col min="5897" max="5897" width="31.625" style="2" customWidth="1"/>
    <col min="5898" max="6144" width="9" style="2"/>
    <col min="6145" max="6145" width="42.5" style="2" customWidth="1"/>
    <col min="6146" max="6146" width="16.25" style="2" customWidth="1"/>
    <col min="6147" max="6147" width="40" style="2" customWidth="1"/>
    <col min="6148" max="6148" width="17.875" style="2" customWidth="1"/>
    <col min="6149" max="6150" width="9" style="2"/>
    <col min="6151" max="6151" width="31.625" style="2" customWidth="1"/>
    <col min="6152" max="6152" width="9" style="2"/>
    <col min="6153" max="6153" width="31.625" style="2" customWidth="1"/>
    <col min="6154" max="6400" width="9" style="2"/>
    <col min="6401" max="6401" width="42.5" style="2" customWidth="1"/>
    <col min="6402" max="6402" width="16.25" style="2" customWidth="1"/>
    <col min="6403" max="6403" width="40" style="2" customWidth="1"/>
    <col min="6404" max="6404" width="17.875" style="2" customWidth="1"/>
    <col min="6405" max="6406" width="9" style="2"/>
    <col min="6407" max="6407" width="31.625" style="2" customWidth="1"/>
    <col min="6408" max="6408" width="9" style="2"/>
    <col min="6409" max="6409" width="31.625" style="2" customWidth="1"/>
    <col min="6410" max="6656" width="9" style="2"/>
    <col min="6657" max="6657" width="42.5" style="2" customWidth="1"/>
    <col min="6658" max="6658" width="16.25" style="2" customWidth="1"/>
    <col min="6659" max="6659" width="40" style="2" customWidth="1"/>
    <col min="6660" max="6660" width="17.875" style="2" customWidth="1"/>
    <col min="6661" max="6662" width="9" style="2"/>
    <col min="6663" max="6663" width="31.625" style="2" customWidth="1"/>
    <col min="6664" max="6664" width="9" style="2"/>
    <col min="6665" max="6665" width="31.625" style="2" customWidth="1"/>
    <col min="6666" max="6912" width="9" style="2"/>
    <col min="6913" max="6913" width="42.5" style="2" customWidth="1"/>
    <col min="6914" max="6914" width="16.25" style="2" customWidth="1"/>
    <col min="6915" max="6915" width="40" style="2" customWidth="1"/>
    <col min="6916" max="6916" width="17.875" style="2" customWidth="1"/>
    <col min="6917" max="6918" width="9" style="2"/>
    <col min="6919" max="6919" width="31.625" style="2" customWidth="1"/>
    <col min="6920" max="6920" width="9" style="2"/>
    <col min="6921" max="6921" width="31.625" style="2" customWidth="1"/>
    <col min="6922" max="7168" width="9" style="2"/>
    <col min="7169" max="7169" width="42.5" style="2" customWidth="1"/>
    <col min="7170" max="7170" width="16.25" style="2" customWidth="1"/>
    <col min="7171" max="7171" width="40" style="2" customWidth="1"/>
    <col min="7172" max="7172" width="17.875" style="2" customWidth="1"/>
    <col min="7173" max="7174" width="9" style="2"/>
    <col min="7175" max="7175" width="31.625" style="2" customWidth="1"/>
    <col min="7176" max="7176" width="9" style="2"/>
    <col min="7177" max="7177" width="31.625" style="2" customWidth="1"/>
    <col min="7178" max="7424" width="9" style="2"/>
    <col min="7425" max="7425" width="42.5" style="2" customWidth="1"/>
    <col min="7426" max="7426" width="16.25" style="2" customWidth="1"/>
    <col min="7427" max="7427" width="40" style="2" customWidth="1"/>
    <col min="7428" max="7428" width="17.875" style="2" customWidth="1"/>
    <col min="7429" max="7430" width="9" style="2"/>
    <col min="7431" max="7431" width="31.625" style="2" customWidth="1"/>
    <col min="7432" max="7432" width="9" style="2"/>
    <col min="7433" max="7433" width="31.625" style="2" customWidth="1"/>
    <col min="7434" max="7680" width="9" style="2"/>
    <col min="7681" max="7681" width="42.5" style="2" customWidth="1"/>
    <col min="7682" max="7682" width="16.25" style="2" customWidth="1"/>
    <col min="7683" max="7683" width="40" style="2" customWidth="1"/>
    <col min="7684" max="7684" width="17.875" style="2" customWidth="1"/>
    <col min="7685" max="7686" width="9" style="2"/>
    <col min="7687" max="7687" width="31.625" style="2" customWidth="1"/>
    <col min="7688" max="7688" width="9" style="2"/>
    <col min="7689" max="7689" width="31.625" style="2" customWidth="1"/>
    <col min="7690" max="7936" width="9" style="2"/>
    <col min="7937" max="7937" width="42.5" style="2" customWidth="1"/>
    <col min="7938" max="7938" width="16.25" style="2" customWidth="1"/>
    <col min="7939" max="7939" width="40" style="2" customWidth="1"/>
    <col min="7940" max="7940" width="17.875" style="2" customWidth="1"/>
    <col min="7941" max="7942" width="9" style="2"/>
    <col min="7943" max="7943" width="31.625" style="2" customWidth="1"/>
    <col min="7944" max="7944" width="9" style="2"/>
    <col min="7945" max="7945" width="31.625" style="2" customWidth="1"/>
    <col min="7946" max="8192" width="9" style="2"/>
    <col min="8193" max="8193" width="42.5" style="2" customWidth="1"/>
    <col min="8194" max="8194" width="16.25" style="2" customWidth="1"/>
    <col min="8195" max="8195" width="40" style="2" customWidth="1"/>
    <col min="8196" max="8196" width="17.875" style="2" customWidth="1"/>
    <col min="8197" max="8198" width="9" style="2"/>
    <col min="8199" max="8199" width="31.625" style="2" customWidth="1"/>
    <col min="8200" max="8200" width="9" style="2"/>
    <col min="8201" max="8201" width="31.625" style="2" customWidth="1"/>
    <col min="8202" max="8448" width="9" style="2"/>
    <col min="8449" max="8449" width="42.5" style="2" customWidth="1"/>
    <col min="8450" max="8450" width="16.25" style="2" customWidth="1"/>
    <col min="8451" max="8451" width="40" style="2" customWidth="1"/>
    <col min="8452" max="8452" width="17.875" style="2" customWidth="1"/>
    <col min="8453" max="8454" width="9" style="2"/>
    <col min="8455" max="8455" width="31.625" style="2" customWidth="1"/>
    <col min="8456" max="8456" width="9" style="2"/>
    <col min="8457" max="8457" width="31.625" style="2" customWidth="1"/>
    <col min="8458" max="8704" width="9" style="2"/>
    <col min="8705" max="8705" width="42.5" style="2" customWidth="1"/>
    <col min="8706" max="8706" width="16.25" style="2" customWidth="1"/>
    <col min="8707" max="8707" width="40" style="2" customWidth="1"/>
    <col min="8708" max="8708" width="17.875" style="2" customWidth="1"/>
    <col min="8709" max="8710" width="9" style="2"/>
    <col min="8711" max="8711" width="31.625" style="2" customWidth="1"/>
    <col min="8712" max="8712" width="9" style="2"/>
    <col min="8713" max="8713" width="31.625" style="2" customWidth="1"/>
    <col min="8714" max="8960" width="9" style="2"/>
    <col min="8961" max="8961" width="42.5" style="2" customWidth="1"/>
    <col min="8962" max="8962" width="16.25" style="2" customWidth="1"/>
    <col min="8963" max="8963" width="40" style="2" customWidth="1"/>
    <col min="8964" max="8964" width="17.875" style="2" customWidth="1"/>
    <col min="8965" max="8966" width="9" style="2"/>
    <col min="8967" max="8967" width="31.625" style="2" customWidth="1"/>
    <col min="8968" max="8968" width="9" style="2"/>
    <col min="8969" max="8969" width="31.625" style="2" customWidth="1"/>
    <col min="8970" max="9216" width="9" style="2"/>
    <col min="9217" max="9217" width="42.5" style="2" customWidth="1"/>
    <col min="9218" max="9218" width="16.25" style="2" customWidth="1"/>
    <col min="9219" max="9219" width="40" style="2" customWidth="1"/>
    <col min="9220" max="9220" width="17.875" style="2" customWidth="1"/>
    <col min="9221" max="9222" width="9" style="2"/>
    <col min="9223" max="9223" width="31.625" style="2" customWidth="1"/>
    <col min="9224" max="9224" width="9" style="2"/>
    <col min="9225" max="9225" width="31.625" style="2" customWidth="1"/>
    <col min="9226" max="9472" width="9" style="2"/>
    <col min="9473" max="9473" width="42.5" style="2" customWidth="1"/>
    <col min="9474" max="9474" width="16.25" style="2" customWidth="1"/>
    <col min="9475" max="9475" width="40" style="2" customWidth="1"/>
    <col min="9476" max="9476" width="17.875" style="2" customWidth="1"/>
    <col min="9477" max="9478" width="9" style="2"/>
    <col min="9479" max="9479" width="31.625" style="2" customWidth="1"/>
    <col min="9480" max="9480" width="9" style="2"/>
    <col min="9481" max="9481" width="31.625" style="2" customWidth="1"/>
    <col min="9482" max="9728" width="9" style="2"/>
    <col min="9729" max="9729" width="42.5" style="2" customWidth="1"/>
    <col min="9730" max="9730" width="16.25" style="2" customWidth="1"/>
    <col min="9731" max="9731" width="40" style="2" customWidth="1"/>
    <col min="9732" max="9732" width="17.875" style="2" customWidth="1"/>
    <col min="9733" max="9734" width="9" style="2"/>
    <col min="9735" max="9735" width="31.625" style="2" customWidth="1"/>
    <col min="9736" max="9736" width="9" style="2"/>
    <col min="9737" max="9737" width="31.625" style="2" customWidth="1"/>
    <col min="9738" max="9984" width="9" style="2"/>
    <col min="9985" max="9985" width="42.5" style="2" customWidth="1"/>
    <col min="9986" max="9986" width="16.25" style="2" customWidth="1"/>
    <col min="9987" max="9987" width="40" style="2" customWidth="1"/>
    <col min="9988" max="9988" width="17.875" style="2" customWidth="1"/>
    <col min="9989" max="9990" width="9" style="2"/>
    <col min="9991" max="9991" width="31.625" style="2" customWidth="1"/>
    <col min="9992" max="9992" width="9" style="2"/>
    <col min="9993" max="9993" width="31.625" style="2" customWidth="1"/>
    <col min="9994" max="10240" width="9" style="2"/>
    <col min="10241" max="10241" width="42.5" style="2" customWidth="1"/>
    <col min="10242" max="10242" width="16.25" style="2" customWidth="1"/>
    <col min="10243" max="10243" width="40" style="2" customWidth="1"/>
    <col min="10244" max="10244" width="17.875" style="2" customWidth="1"/>
    <col min="10245" max="10246" width="9" style="2"/>
    <col min="10247" max="10247" width="31.625" style="2" customWidth="1"/>
    <col min="10248" max="10248" width="9" style="2"/>
    <col min="10249" max="10249" width="31.625" style="2" customWidth="1"/>
    <col min="10250" max="10496" width="9" style="2"/>
    <col min="10497" max="10497" width="42.5" style="2" customWidth="1"/>
    <col min="10498" max="10498" width="16.25" style="2" customWidth="1"/>
    <col min="10499" max="10499" width="40" style="2" customWidth="1"/>
    <col min="10500" max="10500" width="17.875" style="2" customWidth="1"/>
    <col min="10501" max="10502" width="9" style="2"/>
    <col min="10503" max="10503" width="31.625" style="2" customWidth="1"/>
    <col min="10504" max="10504" width="9" style="2"/>
    <col min="10505" max="10505" width="31.625" style="2" customWidth="1"/>
    <col min="10506" max="10752" width="9" style="2"/>
    <col min="10753" max="10753" width="42.5" style="2" customWidth="1"/>
    <col min="10754" max="10754" width="16.25" style="2" customWidth="1"/>
    <col min="10755" max="10755" width="40" style="2" customWidth="1"/>
    <col min="10756" max="10756" width="17.875" style="2" customWidth="1"/>
    <col min="10757" max="10758" width="9" style="2"/>
    <col min="10759" max="10759" width="31.625" style="2" customWidth="1"/>
    <col min="10760" max="10760" width="9" style="2"/>
    <col min="10761" max="10761" width="31.625" style="2" customWidth="1"/>
    <col min="10762" max="11008" width="9" style="2"/>
    <col min="11009" max="11009" width="42.5" style="2" customWidth="1"/>
    <col min="11010" max="11010" width="16.25" style="2" customWidth="1"/>
    <col min="11011" max="11011" width="40" style="2" customWidth="1"/>
    <col min="11012" max="11012" width="17.875" style="2" customWidth="1"/>
    <col min="11013" max="11014" width="9" style="2"/>
    <col min="11015" max="11015" width="31.625" style="2" customWidth="1"/>
    <col min="11016" max="11016" width="9" style="2"/>
    <col min="11017" max="11017" width="31.625" style="2" customWidth="1"/>
    <col min="11018" max="11264" width="9" style="2"/>
    <col min="11265" max="11265" width="42.5" style="2" customWidth="1"/>
    <col min="11266" max="11266" width="16.25" style="2" customWidth="1"/>
    <col min="11267" max="11267" width="40" style="2" customWidth="1"/>
    <col min="11268" max="11268" width="17.875" style="2" customWidth="1"/>
    <col min="11269" max="11270" width="9" style="2"/>
    <col min="11271" max="11271" width="31.625" style="2" customWidth="1"/>
    <col min="11272" max="11272" width="9" style="2"/>
    <col min="11273" max="11273" width="31.625" style="2" customWidth="1"/>
    <col min="11274" max="11520" width="9" style="2"/>
    <col min="11521" max="11521" width="42.5" style="2" customWidth="1"/>
    <col min="11522" max="11522" width="16.25" style="2" customWidth="1"/>
    <col min="11523" max="11523" width="40" style="2" customWidth="1"/>
    <col min="11524" max="11524" width="17.875" style="2" customWidth="1"/>
    <col min="11525" max="11526" width="9" style="2"/>
    <col min="11527" max="11527" width="31.625" style="2" customWidth="1"/>
    <col min="11528" max="11528" width="9" style="2"/>
    <col min="11529" max="11529" width="31.625" style="2" customWidth="1"/>
    <col min="11530" max="11776" width="9" style="2"/>
    <col min="11777" max="11777" width="42.5" style="2" customWidth="1"/>
    <col min="11778" max="11778" width="16.25" style="2" customWidth="1"/>
    <col min="11779" max="11779" width="40" style="2" customWidth="1"/>
    <col min="11780" max="11780" width="17.875" style="2" customWidth="1"/>
    <col min="11781" max="11782" width="9" style="2"/>
    <col min="11783" max="11783" width="31.625" style="2" customWidth="1"/>
    <col min="11784" max="11784" width="9" style="2"/>
    <col min="11785" max="11785" width="31.625" style="2" customWidth="1"/>
    <col min="11786" max="12032" width="9" style="2"/>
    <col min="12033" max="12033" width="42.5" style="2" customWidth="1"/>
    <col min="12034" max="12034" width="16.25" style="2" customWidth="1"/>
    <col min="12035" max="12035" width="40" style="2" customWidth="1"/>
    <col min="12036" max="12036" width="17.875" style="2" customWidth="1"/>
    <col min="12037" max="12038" width="9" style="2"/>
    <col min="12039" max="12039" width="31.625" style="2" customWidth="1"/>
    <col min="12040" max="12040" width="9" style="2"/>
    <col min="12041" max="12041" width="31.625" style="2" customWidth="1"/>
    <col min="12042" max="12288" width="9" style="2"/>
    <col min="12289" max="12289" width="42.5" style="2" customWidth="1"/>
    <col min="12290" max="12290" width="16.25" style="2" customWidth="1"/>
    <col min="12291" max="12291" width="40" style="2" customWidth="1"/>
    <col min="12292" max="12292" width="17.875" style="2" customWidth="1"/>
    <col min="12293" max="12294" width="9" style="2"/>
    <col min="12295" max="12295" width="31.625" style="2" customWidth="1"/>
    <col min="12296" max="12296" width="9" style="2"/>
    <col min="12297" max="12297" width="31.625" style="2" customWidth="1"/>
    <col min="12298" max="12544" width="9" style="2"/>
    <col min="12545" max="12545" width="42.5" style="2" customWidth="1"/>
    <col min="12546" max="12546" width="16.25" style="2" customWidth="1"/>
    <col min="12547" max="12547" width="40" style="2" customWidth="1"/>
    <col min="12548" max="12548" width="17.875" style="2" customWidth="1"/>
    <col min="12549" max="12550" width="9" style="2"/>
    <col min="12551" max="12551" width="31.625" style="2" customWidth="1"/>
    <col min="12552" max="12552" width="9" style="2"/>
    <col min="12553" max="12553" width="31.625" style="2" customWidth="1"/>
    <col min="12554" max="12800" width="9" style="2"/>
    <col min="12801" max="12801" width="42.5" style="2" customWidth="1"/>
    <col min="12802" max="12802" width="16.25" style="2" customWidth="1"/>
    <col min="12803" max="12803" width="40" style="2" customWidth="1"/>
    <col min="12804" max="12804" width="17.875" style="2" customWidth="1"/>
    <col min="12805" max="12806" width="9" style="2"/>
    <col min="12807" max="12807" width="31.625" style="2" customWidth="1"/>
    <col min="12808" max="12808" width="9" style="2"/>
    <col min="12809" max="12809" width="31.625" style="2" customWidth="1"/>
    <col min="12810" max="13056" width="9" style="2"/>
    <col min="13057" max="13057" width="42.5" style="2" customWidth="1"/>
    <col min="13058" max="13058" width="16.25" style="2" customWidth="1"/>
    <col min="13059" max="13059" width="40" style="2" customWidth="1"/>
    <col min="13060" max="13060" width="17.875" style="2" customWidth="1"/>
    <col min="13061" max="13062" width="9" style="2"/>
    <col min="13063" max="13063" width="31.625" style="2" customWidth="1"/>
    <col min="13064" max="13064" width="9" style="2"/>
    <col min="13065" max="13065" width="31.625" style="2" customWidth="1"/>
    <col min="13066" max="13312" width="9" style="2"/>
    <col min="13313" max="13313" width="42.5" style="2" customWidth="1"/>
    <col min="13314" max="13314" width="16.25" style="2" customWidth="1"/>
    <col min="13315" max="13315" width="40" style="2" customWidth="1"/>
    <col min="13316" max="13316" width="17.875" style="2" customWidth="1"/>
    <col min="13317" max="13318" width="9" style="2"/>
    <col min="13319" max="13319" width="31.625" style="2" customWidth="1"/>
    <col min="13320" max="13320" width="9" style="2"/>
    <col min="13321" max="13321" width="31.625" style="2" customWidth="1"/>
    <col min="13322" max="13568" width="9" style="2"/>
    <col min="13569" max="13569" width="42.5" style="2" customWidth="1"/>
    <col min="13570" max="13570" width="16.25" style="2" customWidth="1"/>
    <col min="13571" max="13571" width="40" style="2" customWidth="1"/>
    <col min="13572" max="13572" width="17.875" style="2" customWidth="1"/>
    <col min="13573" max="13574" width="9" style="2"/>
    <col min="13575" max="13575" width="31.625" style="2" customWidth="1"/>
    <col min="13576" max="13576" width="9" style="2"/>
    <col min="13577" max="13577" width="31.625" style="2" customWidth="1"/>
    <col min="13578" max="13824" width="9" style="2"/>
    <col min="13825" max="13825" width="42.5" style="2" customWidth="1"/>
    <col min="13826" max="13826" width="16.25" style="2" customWidth="1"/>
    <col min="13827" max="13827" width="40" style="2" customWidth="1"/>
    <col min="13828" max="13828" width="17.875" style="2" customWidth="1"/>
    <col min="13829" max="13830" width="9" style="2"/>
    <col min="13831" max="13831" width="31.625" style="2" customWidth="1"/>
    <col min="13832" max="13832" width="9" style="2"/>
    <col min="13833" max="13833" width="31.625" style="2" customWidth="1"/>
    <col min="13834" max="14080" width="9" style="2"/>
    <col min="14081" max="14081" width="42.5" style="2" customWidth="1"/>
    <col min="14082" max="14082" width="16.25" style="2" customWidth="1"/>
    <col min="14083" max="14083" width="40" style="2" customWidth="1"/>
    <col min="14084" max="14084" width="17.875" style="2" customWidth="1"/>
    <col min="14085" max="14086" width="9" style="2"/>
    <col min="14087" max="14087" width="31.625" style="2" customWidth="1"/>
    <col min="14088" max="14088" width="9" style="2"/>
    <col min="14089" max="14089" width="31.625" style="2" customWidth="1"/>
    <col min="14090" max="14336" width="9" style="2"/>
    <col min="14337" max="14337" width="42.5" style="2" customWidth="1"/>
    <col min="14338" max="14338" width="16.25" style="2" customWidth="1"/>
    <col min="14339" max="14339" width="40" style="2" customWidth="1"/>
    <col min="14340" max="14340" width="17.875" style="2" customWidth="1"/>
    <col min="14341" max="14342" width="9" style="2"/>
    <col min="14343" max="14343" width="31.625" style="2" customWidth="1"/>
    <col min="14344" max="14344" width="9" style="2"/>
    <col min="14345" max="14345" width="31.625" style="2" customWidth="1"/>
    <col min="14346" max="14592" width="9" style="2"/>
    <col min="14593" max="14593" width="42.5" style="2" customWidth="1"/>
    <col min="14594" max="14594" width="16.25" style="2" customWidth="1"/>
    <col min="14595" max="14595" width="40" style="2" customWidth="1"/>
    <col min="14596" max="14596" width="17.875" style="2" customWidth="1"/>
    <col min="14597" max="14598" width="9" style="2"/>
    <col min="14599" max="14599" width="31.625" style="2" customWidth="1"/>
    <col min="14600" max="14600" width="9" style="2"/>
    <col min="14601" max="14601" width="31.625" style="2" customWidth="1"/>
    <col min="14602" max="14848" width="9" style="2"/>
    <col min="14849" max="14849" width="42.5" style="2" customWidth="1"/>
    <col min="14850" max="14850" width="16.25" style="2" customWidth="1"/>
    <col min="14851" max="14851" width="40" style="2" customWidth="1"/>
    <col min="14852" max="14852" width="17.875" style="2" customWidth="1"/>
    <col min="14853" max="14854" width="9" style="2"/>
    <col min="14855" max="14855" width="31.625" style="2" customWidth="1"/>
    <col min="14856" max="14856" width="9" style="2"/>
    <col min="14857" max="14857" width="31.625" style="2" customWidth="1"/>
    <col min="14858" max="15104" width="9" style="2"/>
    <col min="15105" max="15105" width="42.5" style="2" customWidth="1"/>
    <col min="15106" max="15106" width="16.25" style="2" customWidth="1"/>
    <col min="15107" max="15107" width="40" style="2" customWidth="1"/>
    <col min="15108" max="15108" width="17.875" style="2" customWidth="1"/>
    <col min="15109" max="15110" width="9" style="2"/>
    <col min="15111" max="15111" width="31.625" style="2" customWidth="1"/>
    <col min="15112" max="15112" width="9" style="2"/>
    <col min="15113" max="15113" width="31.625" style="2" customWidth="1"/>
    <col min="15114" max="15360" width="9" style="2"/>
    <col min="15361" max="15361" width="42.5" style="2" customWidth="1"/>
    <col min="15362" max="15362" width="16.25" style="2" customWidth="1"/>
    <col min="15363" max="15363" width="40" style="2" customWidth="1"/>
    <col min="15364" max="15364" width="17.875" style="2" customWidth="1"/>
    <col min="15365" max="15366" width="9" style="2"/>
    <col min="15367" max="15367" width="31.625" style="2" customWidth="1"/>
    <col min="15368" max="15368" width="9" style="2"/>
    <col min="15369" max="15369" width="31.625" style="2" customWidth="1"/>
    <col min="15370" max="15616" width="9" style="2"/>
    <col min="15617" max="15617" width="42.5" style="2" customWidth="1"/>
    <col min="15618" max="15618" width="16.25" style="2" customWidth="1"/>
    <col min="15619" max="15619" width="40" style="2" customWidth="1"/>
    <col min="15620" max="15620" width="17.875" style="2" customWidth="1"/>
    <col min="15621" max="15622" width="9" style="2"/>
    <col min="15623" max="15623" width="31.625" style="2" customWidth="1"/>
    <col min="15624" max="15624" width="9" style="2"/>
    <col min="15625" max="15625" width="31.625" style="2" customWidth="1"/>
    <col min="15626" max="15872" width="9" style="2"/>
    <col min="15873" max="15873" width="42.5" style="2" customWidth="1"/>
    <col min="15874" max="15874" width="16.25" style="2" customWidth="1"/>
    <col min="15875" max="15875" width="40" style="2" customWidth="1"/>
    <col min="15876" max="15876" width="17.875" style="2" customWidth="1"/>
    <col min="15877" max="15878" width="9" style="2"/>
    <col min="15879" max="15879" width="31.625" style="2" customWidth="1"/>
    <col min="15880" max="15880" width="9" style="2"/>
    <col min="15881" max="15881" width="31.625" style="2" customWidth="1"/>
    <col min="15882" max="16128" width="9" style="2"/>
    <col min="16129" max="16129" width="42.5" style="2" customWidth="1"/>
    <col min="16130" max="16130" width="16.25" style="2" customWidth="1"/>
    <col min="16131" max="16131" width="40" style="2" customWidth="1"/>
    <col min="16132" max="16132" width="17.875" style="2" customWidth="1"/>
    <col min="16133" max="16134" width="9" style="2"/>
    <col min="16135" max="16135" width="31.625" style="2" customWidth="1"/>
    <col min="16136" max="16136" width="9" style="2"/>
    <col min="16137" max="16137" width="31.625" style="2" customWidth="1"/>
    <col min="16138" max="16384" width="9" style="2"/>
  </cols>
  <sheetData>
    <row r="1" spans="1:4" ht="24" customHeight="1">
      <c r="A1" s="139" t="s">
        <v>182</v>
      </c>
      <c r="B1" s="139"/>
      <c r="C1" s="4"/>
      <c r="D1" s="4"/>
    </row>
    <row r="2" spans="1:4" ht="31.5" customHeight="1">
      <c r="A2" s="135" t="s">
        <v>183</v>
      </c>
      <c r="B2" s="135"/>
      <c r="C2" s="135"/>
      <c r="D2" s="135"/>
    </row>
    <row r="3" spans="1:4" ht="24.75" customHeight="1">
      <c r="A3" s="137"/>
      <c r="B3" s="137"/>
      <c r="C3" s="6"/>
      <c r="D3" s="7" t="s">
        <v>2</v>
      </c>
    </row>
    <row r="4" spans="1:4" ht="24" customHeight="1">
      <c r="A4" s="8" t="s">
        <v>184</v>
      </c>
      <c r="B4" s="9" t="s">
        <v>4</v>
      </c>
      <c r="C4" s="8" t="s">
        <v>185</v>
      </c>
      <c r="D4" s="9" t="s">
        <v>4</v>
      </c>
    </row>
    <row r="5" spans="1:4" ht="24" customHeight="1">
      <c r="A5" s="10" t="s">
        <v>11</v>
      </c>
      <c r="B5" s="11">
        <f>B6</f>
        <v>0</v>
      </c>
      <c r="C5" s="10" t="s">
        <v>11</v>
      </c>
      <c r="D5" s="11">
        <f>B6</f>
        <v>0</v>
      </c>
    </row>
    <row r="6" spans="1:4" ht="20.100000000000001" customHeight="1">
      <c r="A6" s="12" t="s">
        <v>12</v>
      </c>
      <c r="B6" s="11">
        <f>B7+B11+B14+B15+B16</f>
        <v>0</v>
      </c>
      <c r="C6" s="12" t="s">
        <v>13</v>
      </c>
      <c r="D6" s="11">
        <f>D7+D11+D14+D15+D16</f>
        <v>0</v>
      </c>
    </row>
    <row r="7" spans="1:4" ht="25.5" customHeight="1">
      <c r="A7" s="13" t="s">
        <v>14</v>
      </c>
      <c r="B7" s="14"/>
      <c r="C7" s="13" t="s">
        <v>15</v>
      </c>
      <c r="D7" s="14"/>
    </row>
    <row r="8" spans="1:4" ht="25.5" customHeight="1">
      <c r="A8" s="15" t="s">
        <v>16</v>
      </c>
      <c r="B8" s="14"/>
      <c r="C8" s="15" t="s">
        <v>16</v>
      </c>
      <c r="D8" s="14"/>
    </row>
    <row r="9" spans="1:4" ht="25.5" customHeight="1">
      <c r="A9" s="15" t="s">
        <v>17</v>
      </c>
      <c r="B9" s="14"/>
      <c r="C9" s="15" t="s">
        <v>17</v>
      </c>
      <c r="D9" s="14"/>
    </row>
    <row r="10" spans="1:4" ht="25.5" customHeight="1">
      <c r="A10" s="15" t="s">
        <v>18</v>
      </c>
      <c r="B10" s="14"/>
      <c r="C10" s="15" t="s">
        <v>18</v>
      </c>
      <c r="D10" s="14"/>
    </row>
    <row r="11" spans="1:4" ht="25.5" customHeight="1">
      <c r="A11" s="13" t="s">
        <v>19</v>
      </c>
      <c r="B11" s="14"/>
      <c r="C11" s="13" t="s">
        <v>20</v>
      </c>
      <c r="D11" s="14"/>
    </row>
    <row r="12" spans="1:4" ht="25.5" customHeight="1">
      <c r="A12" s="15" t="s">
        <v>22</v>
      </c>
      <c r="B12" s="14"/>
      <c r="C12" s="15" t="s">
        <v>22</v>
      </c>
      <c r="D12" s="14"/>
    </row>
    <row r="13" spans="1:4" ht="25.5" customHeight="1">
      <c r="A13" s="15" t="s">
        <v>23</v>
      </c>
      <c r="B13" s="14"/>
      <c r="C13" s="15" t="s">
        <v>23</v>
      </c>
      <c r="D13" s="14"/>
    </row>
    <row r="14" spans="1:4" ht="25.5" customHeight="1">
      <c r="A14" s="13" t="s">
        <v>24</v>
      </c>
      <c r="B14" s="14"/>
      <c r="C14" s="13" t="s">
        <v>25</v>
      </c>
      <c r="D14" s="14"/>
    </row>
    <row r="15" spans="1:4" ht="25.5" customHeight="1">
      <c r="A15" s="13" t="s">
        <v>26</v>
      </c>
      <c r="B15" s="14"/>
      <c r="C15" s="13" t="s">
        <v>27</v>
      </c>
      <c r="D15" s="14"/>
    </row>
    <row r="16" spans="1:4" ht="25.5" customHeight="1">
      <c r="A16" s="16"/>
      <c r="B16" s="17"/>
      <c r="C16" s="16"/>
      <c r="D16" s="17"/>
    </row>
    <row r="17" spans="1:4" ht="25.5" customHeight="1">
      <c r="A17" s="18"/>
      <c r="B17" s="19"/>
      <c r="C17" s="20" t="s">
        <v>28</v>
      </c>
      <c r="D17" s="21">
        <f>D5-D6</f>
        <v>0</v>
      </c>
    </row>
    <row r="18" spans="1:4" ht="35.1" customHeight="1">
      <c r="A18" s="146" t="s">
        <v>186</v>
      </c>
      <c r="B18" s="146"/>
      <c r="C18" s="146"/>
      <c r="D18" s="146"/>
    </row>
    <row r="19" spans="1:4">
      <c r="A19" s="2"/>
    </row>
    <row r="20" spans="1:4">
      <c r="A20" s="2"/>
    </row>
    <row r="21" spans="1:4">
      <c r="A21" s="2"/>
    </row>
    <row r="22" spans="1:4">
      <c r="A22" s="2"/>
    </row>
    <row r="23" spans="1:4">
      <c r="A23" s="2"/>
    </row>
    <row r="24" spans="1:4">
      <c r="A24" s="2"/>
    </row>
    <row r="25" spans="1:4">
      <c r="A25" s="2"/>
    </row>
    <row r="26" spans="1:4">
      <c r="A26" s="2"/>
    </row>
    <row r="27" spans="1:4">
      <c r="A27" s="2"/>
    </row>
    <row r="28" spans="1:4">
      <c r="A28" s="2"/>
    </row>
    <row r="29" spans="1:4">
      <c r="A29" s="2"/>
    </row>
    <row r="30" spans="1:4">
      <c r="A30" s="2"/>
    </row>
    <row r="31" spans="1:4">
      <c r="A31" s="2"/>
    </row>
    <row r="32" spans="1:4">
      <c r="A32" s="2"/>
    </row>
    <row r="33" spans="1:1">
      <c r="A33" s="2"/>
    </row>
    <row r="34" spans="1:1">
      <c r="A34" s="2"/>
    </row>
  </sheetData>
  <mergeCells count="4">
    <mergeCell ref="A1:B1"/>
    <mergeCell ref="A2:D2"/>
    <mergeCell ref="A3:B3"/>
    <mergeCell ref="A18:D18"/>
  </mergeCells>
  <phoneticPr fontId="52" type="noConversion"/>
  <printOptions horizontalCentered="1"/>
  <pageMargins left="0.15748031496063" right="0.15748031496063" top="0.511811023622047" bottom="0.31496062992126" header="0.31496062992126" footer="0.31496062992126"/>
  <pageSetup paperSize="9" orientation="portrait" blackAndWhite="1"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5</vt:i4>
      </vt:variant>
    </vt:vector>
  </HeadingPairs>
  <TitlesOfParts>
    <vt:vector size="13" baseType="lpstr">
      <vt:lpstr>12-2019社保执行-北碚区无</vt:lpstr>
      <vt:lpstr>1-2020公共平衡</vt:lpstr>
      <vt:lpstr>2-2020公共线下</vt:lpstr>
      <vt:lpstr>3-2020基金平衡</vt:lpstr>
      <vt:lpstr>4-2020国资</vt:lpstr>
      <vt:lpstr>5-2020债务限额调整</vt:lpstr>
      <vt:lpstr>6-2020债券资金安排</vt:lpstr>
      <vt:lpstr>24-2020社保-北碚区无</vt:lpstr>
      <vt:lpstr>'1-2020公共平衡'!Print_Area</vt:lpstr>
      <vt:lpstr>'12-2019社保执行-北碚区无'!Print_Area</vt:lpstr>
      <vt:lpstr>'2-2020公共线下'!Print_Area</vt:lpstr>
      <vt:lpstr>'3-2020基金平衡'!Print_Area</vt:lpstr>
      <vt:lpstr>'2-2020公共线下'!Print_Titles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NameX</dc:creator>
  <cp:lastModifiedBy>WIN-</cp:lastModifiedBy>
  <cp:lastPrinted>2021-04-29T06:39:50Z</cp:lastPrinted>
  <dcterms:created xsi:type="dcterms:W3CDTF">2006-09-13T11:21:00Z</dcterms:created>
  <dcterms:modified xsi:type="dcterms:W3CDTF">2021-04-29T06:40:28Z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