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70"/>
  </bookViews>
  <sheets>
    <sheet name="01-2019街镇收入" sheetId="57" r:id="rId1"/>
    <sheet name="02-2019街镇支出" sheetId="58" r:id="rId2"/>
    <sheet name="03-2019公共平衡 " sheetId="26" r:id="rId3"/>
    <sheet name="04-2019公共本级支出功能 " sheetId="27" r:id="rId4"/>
    <sheet name="05-2019公共线下 " sheetId="32" r:id="rId5"/>
    <sheet name="06-2019转移支付分地区" sheetId="59" r:id="rId6"/>
    <sheet name="07-2019转移支付分项目 " sheetId="60" r:id="rId7"/>
    <sheet name="8-2019基金平衡" sheetId="33" r:id="rId8"/>
    <sheet name="9-2019基金支出" sheetId="19" r:id="rId9"/>
    <sheet name="10-2019基金转移支付" sheetId="62" r:id="rId10"/>
    <sheet name="11-2019国资 " sheetId="48" r:id="rId11"/>
    <sheet name="12-2019社保执行-北碚区无" sheetId="21" state="hidden" r:id="rId12"/>
    <sheet name="12-2019社保执行" sheetId="72" r:id="rId13"/>
    <sheet name="13-2020公共平衡" sheetId="71" r:id="rId14"/>
    <sheet name="14-2020公共本级支出功能 " sheetId="38" r:id="rId15"/>
    <sheet name="15-2020公共基本和项目 " sheetId="39" r:id="rId16"/>
    <sheet name="16-2020公共本级基本支出经济 " sheetId="36" r:id="rId17"/>
    <sheet name="17-2020公共线下" sheetId="29" r:id="rId18"/>
    <sheet name="18-2020转移支付分地区" sheetId="53" r:id="rId19"/>
    <sheet name="19-2020转移支付分项目" sheetId="54" r:id="rId20"/>
    <sheet name="20-2020基金平衡" sheetId="35" r:id="rId21"/>
    <sheet name="21-2020基金支出" sheetId="7" r:id="rId22"/>
    <sheet name="22-2020基金转移支付" sheetId="61" r:id="rId23"/>
    <sheet name="23-2020国资" sheetId="49" r:id="rId24"/>
    <sheet name="24-2020社保-北碚区无" sheetId="11" state="hidden" r:id="rId25"/>
    <sheet name="24-2020社保" sheetId="73" r:id="rId26"/>
  </sheets>
  <definedNames>
    <definedName name="_xlnm._FilterDatabase" localSheetId="14" hidden="1">'14-2020公共本级支出功能 '!$A$1:$B$512</definedName>
    <definedName name="_xlnm._FilterDatabase" localSheetId="3" hidden="1">'04-2019公共本级支出功能 '!$A$4:$B$554</definedName>
    <definedName name="_xlnm._FilterDatabase" localSheetId="6" hidden="1">'07-2019转移支付分项目 '!$A$5:$A$13</definedName>
    <definedName name="_xlnm._FilterDatabase" localSheetId="19" hidden="1">'19-2020转移支付分项目'!$A$5:$A$83</definedName>
    <definedName name="_xlnm._FilterDatabase" localSheetId="8" hidden="1">'9-2019基金支出'!$A$4:$B$4</definedName>
    <definedName name="fa" localSheetId="6">#REF!</definedName>
    <definedName name="fa" localSheetId="9">#REF!</definedName>
    <definedName name="fa" localSheetId="19">#REF!</definedName>
    <definedName name="fa" localSheetId="22">#REF!</definedName>
    <definedName name="fa">#REF!</definedName>
    <definedName name="_xlnm.Print_Area" localSheetId="0">'01-2019街镇收入'!$A$1:$C$24</definedName>
    <definedName name="_xlnm.Print_Area" localSheetId="1">'02-2019街镇支出'!$A$1:$D$30</definedName>
    <definedName name="_xlnm.Print_Area" localSheetId="2">'03-2019公共平衡 '!$A$1:$N$43</definedName>
    <definedName name="_xlnm.Print_Area" localSheetId="3">'04-2019公共本级支出功能 '!$A$1:$B$553</definedName>
    <definedName name="_xlnm.Print_Area" localSheetId="4">'05-2019公共线下 '!$A$1:$D$50</definedName>
    <definedName name="_xlnm.Print_Area" localSheetId="5">'06-2019转移支付分地区'!$A$1:$D$23</definedName>
    <definedName name="_xlnm.Print_Area" localSheetId="6">'07-2019转移支付分项目 '!$A$1:$C$37</definedName>
    <definedName name="_xlnm.Print_Area" localSheetId="10">'11-2019国资 '!$A$1:$L$24</definedName>
    <definedName name="_xlnm.Print_Area" localSheetId="11">'12-2019社保执行-北碚区无'!$A$1:$M$17</definedName>
    <definedName name="_xlnm.Print_Area" localSheetId="13">'13-2020公共平衡'!$A$1:$F$43</definedName>
    <definedName name="_xlnm.Print_Area" localSheetId="14">'14-2020公共本级支出功能 '!$A$1:$B$8</definedName>
    <definedName name="_xlnm.Print_Area" localSheetId="15">'15-2020公共基本和项目 '!$A$1:$D$33</definedName>
    <definedName name="_xlnm.Print_Area" localSheetId="16">'16-2020公共本级基本支出经济 '!$A$1:$B$30</definedName>
    <definedName name="_xlnm.Print_Area" localSheetId="17">'17-2020公共线下'!$A$1:$D$44</definedName>
    <definedName name="_xlnm.Print_Area" localSheetId="18">'18-2020转移支付分地区'!$A$1:$B$25</definedName>
    <definedName name="_xlnm.Print_Area" localSheetId="19">'19-2020转移支付分项目'!$A$1:$B$21</definedName>
    <definedName name="_xlnm.Print_Area" localSheetId="21">'21-2020基金支出'!$A$1:$B$28</definedName>
    <definedName name="_xlnm.Print_Area" localSheetId="7">'8-2019基金平衡'!$A$1:$N$29</definedName>
    <definedName name="_xlnm.Print_Area" localSheetId="8">'9-2019基金支出'!$A$1:$B$52</definedName>
    <definedName name="_xlnm.Print_Titles" localSheetId="2">'03-2019公共平衡 '!$2:$4</definedName>
    <definedName name="_xlnm.Print_Titles" localSheetId="3">'04-2019公共本级支出功能 '!$2:$4</definedName>
    <definedName name="_xlnm.Print_Titles" localSheetId="4">'05-2019公共线下 '!$2:$4</definedName>
    <definedName name="_xlnm.Print_Titles" localSheetId="5">'06-2019转移支付分地区'!$2:$6</definedName>
    <definedName name="_xlnm.Print_Titles" localSheetId="6">'07-2019转移支付分项目 '!$2:$5</definedName>
    <definedName name="_xlnm.Print_Titles" localSheetId="14">'14-2020公共本级支出功能 '!$2:$4</definedName>
    <definedName name="_xlnm.Print_Titles" localSheetId="16">'16-2020公共本级基本支出经济 '!$2:$5</definedName>
    <definedName name="_xlnm.Print_Titles" localSheetId="17">'17-2020公共线下'!$1:$4</definedName>
    <definedName name="_xlnm.Print_Titles" localSheetId="18">'18-2020转移支付分地区'!$2:$6</definedName>
    <definedName name="_xlnm.Print_Titles" localSheetId="19">'19-2020转移支付分项目'!$2:$5</definedName>
    <definedName name="_xlnm.Print_Titles" localSheetId="21">'21-2020基金支出'!$2:$4</definedName>
    <definedName name="_xlnm.Print_Titles" localSheetId="7">'8-2019基金平衡'!$1:$4</definedName>
    <definedName name="_xlnm.Print_Titles" localSheetId="8">'9-2019基金支出'!$2:$4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2">#REF!</definedName>
    <definedName name="地区名称" localSheetId="23">#REF!</definedName>
    <definedName name="地区名称" localSheetId="7">#REF!</definedName>
    <definedName name="地区名称">#REF!</definedName>
  </definedNames>
  <calcPr calcId="144525"/>
</workbook>
</file>

<file path=xl/sharedStrings.xml><?xml version="1.0" encoding="utf-8"?>
<sst xmlns="http://schemas.openxmlformats.org/spreadsheetml/2006/main" count="2080" uniqueCount="1225">
  <si>
    <t>表1</t>
  </si>
  <si>
    <r>
      <rPr>
        <sz val="19"/>
        <rFont val="方正小标宋_GBK"/>
        <charset val="134"/>
      </rPr>
      <t>2019年</t>
    </r>
    <r>
      <rPr>
        <u/>
        <sz val="19"/>
        <rFont val="方正小标宋_GBK"/>
        <charset val="134"/>
      </rPr>
      <t>柳荫镇</t>
    </r>
    <r>
      <rPr>
        <sz val="19"/>
        <rFont val="方正小标宋_GBK"/>
        <charset val="134"/>
      </rPr>
      <t>财政预算收入执行表</t>
    </r>
  </si>
  <si>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</si>
  <si>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</si>
  <si>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</si>
  <si>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</si>
  <si>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</si>
  <si>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</si>
  <si>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</si>
  <si>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</si>
  <si>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</si>
  <si>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</si>
  <si>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</si>
  <si>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</si>
  <si>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</si>
  <si>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</si>
  <si>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</si>
  <si>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耕地占用税</t>
  </si>
  <si>
    <t>　　契税</t>
  </si>
  <si>
    <t xml:space="preserve">   环境保护税</t>
  </si>
  <si>
    <t xml:space="preserve">  非税收入</t>
  </si>
  <si>
    <t>二、政府性基金预算收入</t>
  </si>
  <si>
    <t xml:space="preserve">        污水处理费收入</t>
  </si>
  <si>
    <t>三、国有资本经营预算收入</t>
  </si>
  <si>
    <t xml:space="preserve">       其他国有资本经营预算收入</t>
  </si>
  <si>
    <t>注：由于四舍五入因素，部分分项加和与总数可能略有差异，下同。</t>
  </si>
  <si>
    <t>表2</t>
  </si>
  <si>
    <r>
      <rPr>
        <sz val="19"/>
        <rFont val="方正小标宋_GBK"/>
        <charset val="134"/>
      </rPr>
      <t>2019年</t>
    </r>
    <r>
      <rPr>
        <u/>
        <sz val="19"/>
        <rFont val="方正小标宋_GBK"/>
        <charset val="134"/>
      </rPr>
      <t>柳荫镇</t>
    </r>
    <r>
      <rPr>
        <sz val="19"/>
        <rFont val="方正小标宋_GBK"/>
        <charset val="134"/>
      </rPr>
      <t>财政预算支出执行表</t>
    </r>
  </si>
  <si>
    <t>支出</t>
  </si>
  <si>
    <t>2018年决算数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</si>
  <si>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</si>
  <si>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</si>
  <si>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</si>
  <si>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</si>
  <si>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</si>
  <si>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</si>
  <si>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</si>
  <si>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</si>
  <si>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</si>
  <si>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</si>
  <si>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</si>
  <si>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</si>
  <si>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</si>
  <si>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</si>
  <si>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</si>
  <si>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</si>
  <si>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</si>
  <si>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</si>
  <si>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</si>
  <si>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</si>
  <si>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</si>
  <si>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其他支出</t>
  </si>
  <si>
    <t>债务付息支出</t>
  </si>
  <si>
    <t>债务发行费用支出</t>
  </si>
  <si>
    <t>二、政府性基金预算支出</t>
  </si>
  <si>
    <t>三、国有资本经营预算支出</t>
  </si>
  <si>
    <t>表3</t>
  </si>
  <si>
    <r>
      <rPr>
        <sz val="19"/>
        <color theme="1"/>
        <rFont val="方正小标宋_GBK"/>
        <charset val="134"/>
      </rPr>
      <t>2019年</t>
    </r>
    <r>
      <rPr>
        <u/>
        <sz val="19"/>
        <color theme="1"/>
        <rFont val="方正小标宋_GBK"/>
        <charset val="134"/>
      </rPr>
      <t>柳荫镇</t>
    </r>
    <r>
      <rPr>
        <sz val="19"/>
        <color theme="1"/>
        <rFont val="方正小标宋_GBK"/>
        <charset val="134"/>
      </rPr>
      <t>一般公共预算收支执行表</t>
    </r>
  </si>
  <si>
    <t>年初预算</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</si>
  <si>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</si>
  <si>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</si>
  <si>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</si>
  <si>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</si>
  <si>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</si>
  <si>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</si>
  <si>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</si>
  <si>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</si>
  <si>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</si>
  <si>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</si>
  <si>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</si>
  <si>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</si>
  <si>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</si>
  <si>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</si>
  <si>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</si>
  <si>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</si>
  <si>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</si>
  <si>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</si>
  <si>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</si>
  <si>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</si>
  <si>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</si>
  <si>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</si>
  <si>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</si>
  <si>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</si>
  <si>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</si>
  <si>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</si>
  <si>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十、节能环保支出</t>
  </si>
  <si>
    <t>十一、城乡社区支出</t>
  </si>
  <si>
    <t>十二、农林水支出</t>
  </si>
  <si>
    <t>　　环境保护税</t>
  </si>
  <si>
    <t>十三、交通运输支出</t>
  </si>
  <si>
    <t>十四、资源勘探信息等支出</t>
  </si>
  <si>
    <t>二、非税收入</t>
  </si>
  <si>
    <t>十五、商业服务业等支出</t>
  </si>
  <si>
    <t xml:space="preserve">    专项收入</t>
  </si>
  <si>
    <t>十六、金融支出</t>
  </si>
  <si>
    <t xml:space="preserve">    行政事业性收费收入</t>
  </si>
  <si>
    <t>十七、援助其他地区支出</t>
  </si>
  <si>
    <t xml:space="preserve">    罚没收入</t>
  </si>
  <si>
    <t>十八、灾害防治及应急管理支出</t>
  </si>
  <si>
    <t xml:space="preserve">    国有资源(资产)有偿使用收入</t>
  </si>
  <si>
    <t>十九、住房保障支出</t>
  </si>
  <si>
    <t xml:space="preserve">    捐赠收入</t>
  </si>
  <si>
    <t>二十、粮油物资储备支出</t>
  </si>
  <si>
    <t xml:space="preserve">    政府住房基金收入</t>
  </si>
  <si>
    <t>二十一、预备费</t>
  </si>
  <si>
    <t xml:space="preserve">    其他收入</t>
  </si>
  <si>
    <t>二十二、其他支出</t>
  </si>
  <si>
    <t>二十三、债务付息支出</t>
  </si>
  <si>
    <t>二十四、债务发行费用支出</t>
  </si>
  <si>
    <t>转移性收入合计</t>
  </si>
  <si>
    <t>-</t>
  </si>
  <si>
    <t>转移性支出合计</t>
  </si>
  <si>
    <t>一、上级补助收入</t>
  </si>
  <si>
    <t>一、上解支出</t>
  </si>
  <si>
    <t>其中：两江金库结算补助</t>
  </si>
  <si>
    <t>二、补助下级支出</t>
  </si>
  <si>
    <t>二、下级上解收入</t>
  </si>
  <si>
    <t>三、地方政府债务还本支出</t>
  </si>
  <si>
    <t>三、调入预算稳定调节基金</t>
  </si>
  <si>
    <t xml:space="preserve">    地方政府债券还本支出</t>
  </si>
  <si>
    <t>四、调入资金</t>
  </si>
  <si>
    <t xml:space="preserve">    地方政府其他债务还本支出</t>
  </si>
  <si>
    <t xml:space="preserve">五、地方政府债务收入 </t>
  </si>
  <si>
    <t>四、安排预算稳定调节基金</t>
  </si>
  <si>
    <t xml:space="preserve">    地方政府债券收入(新增）</t>
  </si>
  <si>
    <t xml:space="preserve">五、地方政府债务转贷支出 </t>
  </si>
  <si>
    <t xml:space="preserve">    地方政府债券收入(再融资）</t>
  </si>
  <si>
    <t xml:space="preserve">    地方政府债券转贷支出（新增）</t>
  </si>
  <si>
    <t xml:space="preserve">    地方政府外债借款收入</t>
  </si>
  <si>
    <t xml:space="preserve">    地方政府债券转贷支出（再融资）</t>
  </si>
  <si>
    <t>六、上年结转</t>
  </si>
  <si>
    <t xml:space="preserve">    地方政府外债借款转贷支出</t>
  </si>
  <si>
    <t>六、结转下年</t>
  </si>
  <si>
    <t>注：1.本表直观反映2019年一般公共预算收入与支出的平衡关系。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4.变动预算数是指在调整预算数的基础上，根据预算法规定，因不需区级配套的上级专项转移支付增加等不属于预算调整事项但引起预算收支变动后形成的预算数，下同。
    5.其他税收为营业税。</t>
  </si>
  <si>
    <t>表4</t>
  </si>
  <si>
    <r>
      <rPr>
        <sz val="18"/>
        <color theme="1"/>
        <rFont val="方正小标宋_GBK"/>
        <charset val="134"/>
      </rPr>
      <t>2019年</t>
    </r>
    <r>
      <rPr>
        <u/>
        <sz val="18"/>
        <color theme="1"/>
        <rFont val="方正小标宋_GBK"/>
        <charset val="134"/>
      </rPr>
      <t>柳荫镇</t>
    </r>
    <r>
      <rPr>
        <sz val="18"/>
        <color theme="1"/>
        <rFont val="方正小标宋_GBK"/>
        <charset val="134"/>
      </rPr>
      <t>一般公共预算本级支出执行表</t>
    </r>
  </si>
  <si>
    <t>支        出</t>
  </si>
  <si>
    <r>
      <rPr>
        <sz val="14"/>
        <rFont val="黑体"/>
        <charset val="134"/>
      </rPr>
      <t>执行数</t>
    </r>
  </si>
  <si>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</si>
  <si>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</si>
  <si>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</si>
  <si>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</si>
  <si>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</si>
  <si>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</si>
  <si>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</si>
  <si>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</si>
  <si>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</si>
  <si>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</si>
  <si>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</si>
  <si>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</si>
  <si>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政务公开审批</t>
  </si>
  <si>
    <t xml:space="preserve">      信访事务</t>
  </si>
  <si>
    <t xml:space="preserve">    发展与改革事务</t>
  </si>
  <si>
    <t xml:space="preserve">      物价管理</t>
  </si>
  <si>
    <t xml:space="preserve">    统计信息事务</t>
  </si>
  <si>
    <t xml:space="preserve">      专项统计业务</t>
  </si>
  <si>
    <t xml:space="preserve">      专项普查活动</t>
  </si>
  <si>
    <t xml:space="preserve">      统计抽样调查</t>
  </si>
  <si>
    <t xml:space="preserve">    财政事务</t>
  </si>
  <si>
    <t xml:space="preserve">      其他财政事务支出</t>
  </si>
  <si>
    <t xml:space="preserve">    税收事务</t>
  </si>
  <si>
    <t xml:space="preserve">      协税护税</t>
  </si>
  <si>
    <t xml:space="preserve">      其他税收事务支出</t>
  </si>
  <si>
    <t xml:space="preserve">    审计事务</t>
  </si>
  <si>
    <t xml:space="preserve">      审计业务</t>
  </si>
  <si>
    <t xml:space="preserve">    人力资源事务</t>
  </si>
  <si>
    <t xml:space="preserve">      引进人才费用</t>
  </si>
  <si>
    <t xml:space="preserve">      其他人力资源事务支出</t>
  </si>
  <si>
    <t xml:space="preserve">    纪检监察事务</t>
  </si>
  <si>
    <t xml:space="preserve">      派驻派出机构</t>
  </si>
  <si>
    <t xml:space="preserve">    商贸事务</t>
  </si>
  <si>
    <t xml:space="preserve">      招商引资</t>
  </si>
  <si>
    <t xml:space="preserve">    民族事务</t>
  </si>
  <si>
    <t xml:space="preserve">      民族工作专项</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</si>
  <si>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</si>
  <si>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</si>
  <si>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</si>
  <si>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</si>
  <si>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</si>
  <si>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</si>
  <si>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</si>
  <si>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</si>
  <si>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机关服务</t>
  </si>
  <si>
    <t xml:space="preserve">    组织事务</t>
  </si>
  <si>
    <t xml:space="preserve">      公务员事务</t>
  </si>
  <si>
    <t xml:space="preserve">      其他组织事务支出</t>
  </si>
  <si>
    <t xml:space="preserve">    宣传事务</t>
  </si>
  <si>
    <t xml:space="preserve">    统战事务</t>
  </si>
  <si>
    <t xml:space="preserve">      宗教事务</t>
  </si>
  <si>
    <t xml:space="preserve">    市场监督管理事务</t>
  </si>
  <si>
    <t xml:space="preserve">    其他一般公共服务支出(款)</t>
  </si>
  <si>
    <t xml:space="preserve">      其他一般公共服务支出(项)</t>
  </si>
  <si>
    <t>二、国防支出</t>
  </si>
  <si>
    <t xml:space="preserve">    国防动员</t>
  </si>
  <si>
    <t xml:space="preserve">      兵役征集</t>
  </si>
  <si>
    <t xml:space="preserve">      人民防空</t>
  </si>
  <si>
    <t xml:space="preserve">      预备役部队</t>
  </si>
  <si>
    <t xml:space="preserve">      民兵</t>
  </si>
  <si>
    <t xml:space="preserve">      其他国防动员支出</t>
  </si>
  <si>
    <t>三、公共安全支出</t>
  </si>
  <si>
    <t xml:space="preserve">    武装警察</t>
  </si>
  <si>
    <t xml:space="preserve">      内卫</t>
  </si>
  <si>
    <t xml:space="preserve">    公安</t>
  </si>
  <si>
    <t xml:space="preserve">      信息化建设</t>
  </si>
  <si>
    <t xml:space="preserve">      执法办案</t>
  </si>
  <si>
    <t xml:space="preserve">      特别业务</t>
  </si>
  <si>
    <t xml:space="preserve">      其他公安支出</t>
  </si>
  <si>
    <t xml:space="preserve">    司法</t>
  </si>
  <si>
    <t xml:space="preserve">      基层司法业务</t>
  </si>
  <si>
    <t xml:space="preserve">      普法宣传</t>
  </si>
  <si>
    <t xml:space="preserve">      律师公证管理</t>
  </si>
  <si>
    <t xml:space="preserve">      法律援助</t>
  </si>
  <si>
    <t xml:space="preserve">      社区矫正</t>
  </si>
  <si>
    <t xml:space="preserve">      法制建设</t>
  </si>
  <si>
    <t xml:space="preserve">      其他司法支出</t>
  </si>
  <si>
    <t xml:space="preserve">    其他公共安全支出</t>
  </si>
  <si>
    <t xml:space="preserve">      其他公共安全支出</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</si>
  <si>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</si>
  <si>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</si>
  <si>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</si>
  <si>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</si>
  <si>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</si>
  <si>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</si>
  <si>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</si>
  <si>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</si>
  <si>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</si>
  <si>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</si>
  <si>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技校教育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</si>
  <si>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</si>
  <si>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</si>
  <si>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</si>
  <si>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</si>
  <si>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</si>
  <si>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</si>
  <si>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</si>
  <si>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其他进修及培训</t>
  </si>
  <si>
    <t xml:space="preserve">    教育费附加安排的支出</t>
  </si>
  <si>
    <t xml:space="preserve">      农村中小学校舍建设</t>
  </si>
  <si>
    <t xml:space="preserve">      农村中小学教学设施</t>
  </si>
  <si>
    <t xml:space="preserve">      城市中小学教学设施</t>
  </si>
  <si>
    <t xml:space="preserve">      其他教育费附加安排的支出</t>
  </si>
  <si>
    <t xml:space="preserve">    其他教育支出(款)</t>
  </si>
  <si>
    <t xml:space="preserve">      其他教育支出(项)</t>
  </si>
  <si>
    <t>五、科学技术支出</t>
  </si>
  <si>
    <t xml:space="preserve">    科学技术管理事务</t>
  </si>
  <si>
    <t xml:space="preserve">      其他科学技术管理事务支出</t>
  </si>
  <si>
    <t xml:space="preserve">    技术研究与开发</t>
  </si>
  <si>
    <t xml:space="preserve">      应用技术研究与开发</t>
  </si>
  <si>
    <t xml:space="preserve">      产业技术研究与开发</t>
  </si>
  <si>
    <t xml:space="preserve">    科学技术普及</t>
  </si>
  <si>
    <t xml:space="preserve">      其他科学技术普及支出</t>
  </si>
  <si>
    <t>六、文化旅游体育与传媒支出</t>
  </si>
  <si>
    <t xml:space="preserve">    文化</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</si>
  <si>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</si>
  <si>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</si>
  <si>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</si>
  <si>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</si>
  <si>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</si>
  <si>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</si>
  <si>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文化市场管理</t>
  </si>
  <si>
    <t xml:space="preserve">      旅游宣传</t>
  </si>
  <si>
    <t xml:space="preserve">      旅游行业业务管理</t>
  </si>
  <si>
    <t xml:space="preserve">      其他文化支出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</si>
  <si>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</si>
  <si>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</si>
  <si>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</si>
  <si>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</si>
  <si>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</si>
  <si>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</si>
  <si>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</si>
  <si>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</si>
  <si>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</si>
  <si>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</si>
  <si>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其他新闻出版电影支出</t>
  </si>
  <si>
    <t xml:space="preserve">    广播电视</t>
  </si>
  <si>
    <t xml:space="preserve">      广播</t>
  </si>
  <si>
    <t xml:space="preserve">      其他广播电视支出</t>
  </si>
  <si>
    <t xml:space="preserve">    其他文化体育与传媒支出</t>
  </si>
  <si>
    <t xml:space="preserve">      文化产业发展专项支出</t>
  </si>
  <si>
    <t xml:space="preserve">      其他文化体育与传媒支出</t>
  </si>
  <si>
    <t>七、社会保障和就业支出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</si>
  <si>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</si>
  <si>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</si>
  <si>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</si>
  <si>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</si>
  <si>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</si>
  <si>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</si>
  <si>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</si>
  <si>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</si>
  <si>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</si>
  <si>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</si>
  <si>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</si>
  <si>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</si>
  <si>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</si>
  <si>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</si>
  <si>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</si>
  <si>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</si>
  <si>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</si>
  <si>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</si>
  <si>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</si>
  <si>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</si>
  <si>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</si>
  <si>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</si>
  <si>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</si>
  <si>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</si>
  <si>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</si>
  <si>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</si>
  <si>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</si>
  <si>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</si>
  <si>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</si>
  <si>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</si>
  <si>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</si>
  <si>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</si>
  <si>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</si>
  <si>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</si>
  <si>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</si>
  <si>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</si>
  <si>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</si>
  <si>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</si>
  <si>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</si>
  <si>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</si>
  <si>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</si>
  <si>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</si>
  <si>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</si>
  <si>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</si>
  <si>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</si>
  <si>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</si>
  <si>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</si>
  <si>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</si>
  <si>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</si>
  <si>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</si>
  <si>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</si>
  <si>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</si>
  <si>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</si>
  <si>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</si>
  <si>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</si>
  <si>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</si>
  <si>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</si>
  <si>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</si>
  <si>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</si>
  <si>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</si>
  <si>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</si>
  <si>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</si>
  <si>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</si>
  <si>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</si>
  <si>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</si>
  <si>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</si>
  <si>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八、卫生健康支出</t>
  </si>
  <si>
    <t xml:space="preserve">    卫生健康管理事务</t>
  </si>
  <si>
    <t xml:space="preserve">      其他医疗卫生与计划生育管理事务支出</t>
  </si>
  <si>
    <t xml:space="preserve">    公立医院</t>
  </si>
  <si>
    <t xml:space="preserve">      综合医院</t>
  </si>
  <si>
    <t xml:space="preserve">      中医(民族)医院</t>
  </si>
  <si>
    <t xml:space="preserve">      妇产医院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</si>
  <si>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</si>
  <si>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</si>
  <si>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</si>
  <si>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</si>
  <si>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</si>
  <si>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</si>
  <si>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</si>
  <si>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</si>
  <si>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</si>
  <si>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</si>
  <si>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</si>
  <si>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</si>
  <si>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</si>
  <si>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</si>
  <si>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</si>
  <si>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</si>
  <si>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</si>
  <si>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</si>
  <si>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</si>
  <si>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</si>
  <si>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</si>
  <si>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</si>
  <si>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</si>
  <si>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</si>
  <si>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</si>
  <si>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</si>
  <si>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</si>
  <si>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</si>
  <si>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</si>
  <si>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</si>
  <si>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</si>
  <si>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</si>
  <si>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</si>
  <si>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</si>
  <si>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</si>
  <si>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</si>
  <si>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</si>
  <si>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</si>
  <si>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九、节能环保支出</t>
  </si>
  <si>
    <t xml:space="preserve">    环境保护管理事务</t>
  </si>
  <si>
    <t xml:space="preserve">      环境保护宣传</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</si>
  <si>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</si>
  <si>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</si>
  <si>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</si>
  <si>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</si>
  <si>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</si>
  <si>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</si>
  <si>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</si>
  <si>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</si>
  <si>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</si>
  <si>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</si>
  <si>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</si>
  <si>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</si>
  <si>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</si>
  <si>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</si>
  <si>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政策性社会性支出补助</t>
  </si>
  <si>
    <t xml:space="preserve">    退耕还林</t>
  </si>
  <si>
    <t xml:space="preserve">      退耕还林粮食折现补贴</t>
  </si>
  <si>
    <t xml:space="preserve">    能源节约利用(款)</t>
  </si>
  <si>
    <t xml:space="preserve">      能源节能利用(项)</t>
  </si>
  <si>
    <t xml:space="preserve">    污染减排</t>
  </si>
  <si>
    <t xml:space="preserve">       环境执法监察</t>
  </si>
  <si>
    <t xml:space="preserve">       减排专项支出</t>
  </si>
  <si>
    <t xml:space="preserve">    其他节能环保支出(款)</t>
  </si>
  <si>
    <t xml:space="preserve">      其他节能环保支出(项)</t>
  </si>
  <si>
    <t>十、城乡社区支出</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</si>
  <si>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</si>
  <si>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</si>
  <si>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</si>
  <si>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</si>
  <si>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</si>
  <si>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</si>
  <si>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</si>
  <si>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</si>
  <si>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</si>
  <si>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</si>
  <si>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</si>
  <si>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</si>
  <si>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</si>
  <si>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</si>
  <si>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t>
  </si>
  <si>
    <t>十一、农林水支出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</si>
  <si>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</si>
  <si>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</si>
  <si>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</si>
  <si>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</si>
  <si>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</si>
  <si>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</si>
  <si>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</si>
  <si>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</si>
  <si>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</si>
  <si>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</si>
  <si>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</si>
  <si>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</si>
  <si>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</si>
  <si>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</si>
  <si>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</si>
  <si>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</si>
  <si>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</si>
  <si>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</si>
  <si>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</si>
  <si>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</si>
  <si>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</si>
  <si>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</si>
  <si>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</si>
  <si>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林业执法与监督</t>
  </si>
  <si>
    <t xml:space="preserve">      林区公共支出</t>
  </si>
  <si>
    <t xml:space="preserve">      林业防灾减灾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</si>
  <si>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</si>
  <si>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</si>
  <si>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</si>
  <si>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</si>
  <si>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</si>
  <si>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</si>
  <si>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</si>
  <si>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</si>
  <si>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</si>
  <si>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</si>
  <si>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</si>
  <si>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</si>
  <si>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</si>
  <si>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</si>
  <si>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</si>
  <si>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</si>
  <si>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</si>
  <si>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</si>
  <si>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</si>
  <si>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</si>
  <si>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</si>
  <si>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</si>
  <si>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</si>
  <si>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</si>
  <si>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</si>
  <si>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产业化发展</t>
  </si>
  <si>
    <t xml:space="preserve">    农村综合改革</t>
  </si>
  <si>
    <t xml:space="preserve">      对村级一事一议的补助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</si>
  <si>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</si>
  <si>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</si>
  <si>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</si>
  <si>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</si>
  <si>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</si>
  <si>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</si>
  <si>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</si>
  <si>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其他农林水事务支出(款)</t>
  </si>
  <si>
    <t xml:space="preserve">      其他农林水事务支出(项)</t>
  </si>
  <si>
    <t>十二、交通运输支出</t>
  </si>
  <si>
    <t xml:space="preserve">    公路水路运输</t>
  </si>
  <si>
    <t xml:space="preserve">      公路建设</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</si>
  <si>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</si>
  <si>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</si>
  <si>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</si>
  <si>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</si>
  <si>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</si>
  <si>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</si>
  <si>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铁路运输</t>
  </si>
  <si>
    <t xml:space="preserve">      铁路路网建设</t>
  </si>
  <si>
    <t xml:space="preserve">    成品油价格改革对交通运输的补贴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</si>
  <si>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</si>
  <si>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</si>
  <si>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</si>
  <si>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</si>
  <si>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</si>
  <si>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</si>
  <si>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十三、资源勘探信息等支出</t>
  </si>
  <si>
    <t xml:space="preserve">    制造业</t>
  </si>
  <si>
    <t xml:space="preserve">      其他制造业支出</t>
  </si>
  <si>
    <t xml:space="preserve">    工业和信息产业监管</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</si>
  <si>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</si>
  <si>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</si>
  <si>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</si>
  <si>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</si>
  <si>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</si>
  <si>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</si>
  <si>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</si>
  <si>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十四、商业服务业等支出</t>
  </si>
  <si>
    <t xml:space="preserve">    商业流通事务</t>
  </si>
  <si>
    <t xml:space="preserve">      其他商业流通事务支出</t>
  </si>
  <si>
    <t xml:space="preserve">    涉外发展服务支出</t>
  </si>
  <si>
    <t xml:space="preserve">      其他涉外发展服务支出</t>
  </si>
  <si>
    <t>十五、金融支出</t>
  </si>
  <si>
    <t xml:space="preserve">    金融部门行政支出</t>
  </si>
  <si>
    <t xml:space="preserve">      金融部门其他行政支出</t>
  </si>
  <si>
    <t xml:space="preserve">    金融发展支出</t>
  </si>
  <si>
    <t xml:space="preserve">      商业银行贷款贴息</t>
  </si>
  <si>
    <t xml:space="preserve">      其他金融发展支出</t>
  </si>
  <si>
    <t>十六、自然资源海洋气象等支出</t>
  </si>
  <si>
    <t xml:space="preserve">    国土资源事务</t>
  </si>
  <si>
    <t xml:space="preserve">      土地资源调查</t>
  </si>
  <si>
    <t xml:space="preserve">      土地资源储备支出</t>
  </si>
  <si>
    <t xml:space="preserve">      其他国土资源事务支出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</si>
  <si>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</si>
  <si>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</si>
  <si>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</si>
  <si>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</si>
  <si>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</si>
  <si>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</si>
  <si>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其他自然资源海洋气象等支出</t>
  </si>
  <si>
    <t>十七、住房保障支出</t>
  </si>
  <si>
    <t xml:space="preserve">    保障性安居工程支出</t>
  </si>
  <si>
    <t xml:space="preserve">      廉租住房</t>
  </si>
  <si>
    <t xml:space="preserve">      棚户区改造</t>
  </si>
  <si>
    <t xml:space="preserve">      公共租赁住房</t>
  </si>
  <si>
    <t xml:space="preserve">      农村危房改造</t>
  </si>
  <si>
    <t xml:space="preserve">      保障性住房租金补贴</t>
  </si>
  <si>
    <t xml:space="preserve">      其他保障性安居工程支出</t>
  </si>
  <si>
    <t xml:space="preserve">    住房改革支出</t>
  </si>
  <si>
    <t xml:space="preserve">      住房公积金</t>
  </si>
  <si>
    <t xml:space="preserve">      购房补贴</t>
  </si>
  <si>
    <t>十八、粮油物资储备支出</t>
  </si>
  <si>
    <t xml:space="preserve">    粮油事务</t>
  </si>
  <si>
    <t xml:space="preserve">      其他粮油事务支出</t>
  </si>
  <si>
    <t xml:space="preserve">    重要商品储备</t>
  </si>
  <si>
    <t xml:space="preserve">      肉类储备</t>
  </si>
  <si>
    <t>十九、灾害防治及应急管理支出</t>
  </si>
  <si>
    <t xml:space="preserve">    应急管理事务</t>
  </si>
  <si>
    <t xml:space="preserve">      安全监管</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</si>
  <si>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</si>
  <si>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</si>
  <si>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</si>
  <si>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</si>
  <si>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</si>
  <si>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</si>
  <si>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二十、其他支出(类)</t>
  </si>
  <si>
    <t xml:space="preserve">    其他支出(款)</t>
  </si>
  <si>
    <t xml:space="preserve">      其他支出(项)</t>
  </si>
  <si>
    <t>二十一、债务付息支出</t>
  </si>
  <si>
    <t xml:space="preserve">    地方政府一般债务付息支出</t>
  </si>
  <si>
    <t xml:space="preserve">      地方政府一般债券付息支出</t>
  </si>
  <si>
    <t>二十二、债务发行费用支出</t>
  </si>
  <si>
    <t xml:space="preserve">    地方政府一般债务发行费用支出</t>
  </si>
  <si>
    <t>注：本表详细反映2019年一般公共预算本级支出情况，按《预算法》要求细化到功能分类项级科目。</t>
  </si>
  <si>
    <t>表5</t>
  </si>
  <si>
    <r>
      <rPr>
        <sz val="18"/>
        <color theme="1"/>
        <rFont val="方正小标宋_GBK"/>
        <charset val="134"/>
      </rPr>
      <t>2019年</t>
    </r>
    <r>
      <rPr>
        <u/>
        <sz val="18"/>
        <color theme="1"/>
        <rFont val="方正小标宋_GBK"/>
        <charset val="134"/>
      </rPr>
      <t>柳荫镇</t>
    </r>
    <r>
      <rPr>
        <sz val="18"/>
        <color theme="1"/>
        <rFont val="方正小标宋_GBK"/>
        <charset val="134"/>
      </rPr>
      <t>一般公共预算转移支付收支执行表</t>
    </r>
  </si>
  <si>
    <t>收        入</t>
  </si>
  <si>
    <t>上级补助收入</t>
  </si>
  <si>
    <t>补助街镇支出</t>
  </si>
  <si>
    <t>一、一般性转移支付收入</t>
  </si>
  <si>
    <t>一、一般性转移支付支出</t>
  </si>
  <si>
    <t xml:space="preserve">       增值税和消费税税收返还 </t>
  </si>
  <si>
    <t xml:space="preserve">       税收返还</t>
  </si>
  <si>
    <t xml:space="preserve">       所得税基数返还</t>
  </si>
  <si>
    <t xml:space="preserve">       均衡财力和激励引导转移支付</t>
  </si>
  <si>
    <t xml:space="preserve">       成品油税费改革税收返还</t>
  </si>
  <si>
    <t xml:space="preserve">       农业农村发展转移支付</t>
  </si>
  <si>
    <t xml:space="preserve">       营改增基数返还</t>
  </si>
  <si>
    <t xml:space="preserve">       收入分配改革转移支付</t>
  </si>
  <si>
    <t xml:space="preserve">       均衡性转移支付 </t>
  </si>
  <si>
    <t xml:space="preserve">       体制结算补助</t>
  </si>
  <si>
    <t xml:space="preserve">       革命老区转移支付</t>
  </si>
  <si>
    <t xml:space="preserve">       基层政法转移支付</t>
  </si>
  <si>
    <t xml:space="preserve">       民族地区转移支付</t>
  </si>
  <si>
    <t xml:space="preserve">       城乡义务教育等转移支付</t>
  </si>
  <si>
    <t xml:space="preserve">       贫困地区转移支付</t>
  </si>
  <si>
    <t xml:space="preserve">       城乡居民医疗保险转移支付</t>
  </si>
  <si>
    <t xml:space="preserve">       县级基本财力保障机制奖补资金 </t>
  </si>
  <si>
    <t xml:space="preserve">       社会保障转移支付</t>
  </si>
  <si>
    <t xml:space="preserve">       结算补助 </t>
  </si>
  <si>
    <t xml:space="preserve">       其他一般性转移支付</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</si>
  <si>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</si>
  <si>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</si>
  <si>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</si>
  <si>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</si>
  <si>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</si>
  <si>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</si>
  <si>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共同财政事权转移支付</t>
  </si>
  <si>
    <t xml:space="preserve">           公共安全共同财政事权转移支付</t>
  </si>
  <si>
    <t xml:space="preserve">           教育共同财政事权转移支付</t>
  </si>
  <si>
    <t xml:space="preserve">           科学技术共同财政事权转移支付</t>
  </si>
  <si>
    <t xml:space="preserve">           城乡社区共同财政事权转移支付</t>
  </si>
  <si>
    <t>体制补助收入</t>
  </si>
  <si>
    <t>调入预算稳定调节基金</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</si>
  <si>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</si>
  <si>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</si>
  <si>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</si>
  <si>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</si>
  <si>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</si>
  <si>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</si>
  <si>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</si>
  <si>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</si>
  <si>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</si>
  <si>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</si>
  <si>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</si>
  <si>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农林水</t>
  </si>
  <si>
    <t xml:space="preserve">       城乡社区</t>
  </si>
  <si>
    <t xml:space="preserve">       交通运输</t>
  </si>
  <si>
    <t xml:space="preserve">       资源勘探信息等</t>
  </si>
  <si>
    <t xml:space="preserve">       商业服务业等</t>
  </si>
  <si>
    <t xml:space="preserve">       国土海洋气象等</t>
  </si>
  <si>
    <t xml:space="preserve">       住房保障</t>
  </si>
  <si>
    <t xml:space="preserve">       粮油物资储备</t>
  </si>
  <si>
    <t xml:space="preserve">       其他 </t>
  </si>
  <si>
    <t>注：本表详细反映2019年一般公共预算转移支付收入和转移支付支出情况。</t>
  </si>
  <si>
    <t>表6</t>
  </si>
  <si>
    <r>
      <rPr>
        <sz val="18"/>
        <color theme="1"/>
        <rFont val="方正小标宋_GBK"/>
        <charset val="134"/>
      </rPr>
      <t>2019年</t>
    </r>
    <r>
      <rPr>
        <u/>
        <sz val="18"/>
        <color theme="1"/>
        <rFont val="方正小标宋_GBK"/>
        <charset val="134"/>
      </rPr>
      <t>柳荫镇</t>
    </r>
    <r>
      <rPr>
        <sz val="18"/>
        <color theme="1"/>
        <rFont val="方正小标宋_GBK"/>
        <charset val="134"/>
      </rPr>
      <t xml:space="preserve">一般公共预算转移支付支出执行表 </t>
    </r>
  </si>
  <si>
    <t>（分地区）</t>
  </si>
  <si>
    <t>街镇</t>
  </si>
  <si>
    <t>预算数</t>
  </si>
  <si>
    <t>补助街镇合计</t>
  </si>
  <si>
    <t>天生街道</t>
  </si>
  <si>
    <t>朝阳街道</t>
  </si>
  <si>
    <t>北温泉街道</t>
  </si>
  <si>
    <t>龙凤桥街道</t>
  </si>
  <si>
    <t>东阳街道</t>
  </si>
  <si>
    <t>歇马街道</t>
  </si>
  <si>
    <t>蔡家岗街道</t>
  </si>
  <si>
    <t>童家溪镇</t>
  </si>
  <si>
    <t>施家梁镇</t>
  </si>
  <si>
    <t>水土街道</t>
  </si>
  <si>
    <t>澄江镇</t>
  </si>
  <si>
    <t>天府镇</t>
  </si>
  <si>
    <t>静观镇</t>
  </si>
  <si>
    <t>复兴街道</t>
  </si>
  <si>
    <t>柳荫镇</t>
  </si>
  <si>
    <t>三圣镇</t>
  </si>
  <si>
    <t>金刀峡镇</t>
  </si>
  <si>
    <t>表7</t>
  </si>
  <si>
    <t>（分项目）</t>
  </si>
  <si>
    <t>一、一般性转移支付</t>
  </si>
  <si>
    <t>结算补助收入</t>
  </si>
  <si>
    <t>其他一般性转移支付收入</t>
  </si>
  <si>
    <t>二、专项转移支付</t>
  </si>
  <si>
    <t>政府办公厅（室）及相关机构事务</t>
  </si>
  <si>
    <t>民政管理事务</t>
  </si>
  <si>
    <t>抚恤</t>
  </si>
  <si>
    <t>殡葬</t>
  </si>
  <si>
    <t>最低生活保障</t>
  </si>
  <si>
    <t>特困人员救助供养</t>
  </si>
  <si>
    <t>其他生活救助</t>
  </si>
  <si>
    <t>其他社会保障和就业支出</t>
  </si>
  <si>
    <t>污染防治</t>
  </si>
  <si>
    <t>其他节能环保支出</t>
  </si>
  <si>
    <t>城乡社区环境卫生</t>
  </si>
  <si>
    <t>其他城乡社区支出</t>
  </si>
  <si>
    <t>农业</t>
  </si>
  <si>
    <t>农村综合改革</t>
  </si>
  <si>
    <t>公路水路运输</t>
  </si>
  <si>
    <t>灾害防治及应急管理支出</t>
  </si>
  <si>
    <t>应急管理事务</t>
  </si>
  <si>
    <t>自然灾害救灾及恢复重建支出</t>
  </si>
  <si>
    <t>注：1.本表中项目为区对街镇转移支付全部项目，包括年度中中央和市级增加的转移支付项目。
    2.年度执行中由于中央和市级转移支付增加，统筹上年结转等来源，区对街镇转移支付规模较年初有所增加。</t>
  </si>
  <si>
    <t>表8</t>
  </si>
  <si>
    <r>
      <rPr>
        <sz val="18"/>
        <color theme="1"/>
        <rFont val="方正小标宋_GBK"/>
        <charset val="134"/>
      </rPr>
      <t>2019年</t>
    </r>
    <r>
      <rPr>
        <u/>
        <sz val="18"/>
        <color theme="1"/>
        <rFont val="方正小标宋_GBK"/>
        <charset val="134"/>
      </rPr>
      <t>柳荫镇</t>
    </r>
    <r>
      <rPr>
        <sz val="18"/>
        <color theme="1"/>
        <rFont val="方正小标宋_GBK"/>
        <charset val="134"/>
      </rPr>
      <t>政府性基金预算收支执行表</t>
    </r>
  </si>
  <si>
    <t xml:space="preserve"> </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</si>
  <si>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</si>
  <si>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</si>
  <si>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</si>
  <si>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</si>
  <si>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</si>
  <si>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</si>
  <si>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</si>
  <si>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</si>
  <si>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</si>
  <si>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</si>
  <si>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</si>
  <si>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</si>
  <si>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</si>
  <si>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</si>
  <si>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</si>
  <si>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</si>
  <si>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</si>
  <si>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十、小型水库移民扶助基金收入</t>
  </si>
  <si>
    <t>十一、污水处理费收入</t>
  </si>
  <si>
    <t>十二、彩票发行机构和彩票销售机构的业务费用</t>
  </si>
  <si>
    <t>十三、城市基础设施配套费收入</t>
  </si>
  <si>
    <t>—</t>
  </si>
  <si>
    <t>二、调出资金</t>
  </si>
  <si>
    <t xml:space="preserve">三、地方政府债务收入 </t>
  </si>
  <si>
    <t xml:space="preserve">    地方政府其他债务还本支出
   </t>
  </si>
  <si>
    <t xml:space="preserve">四、地方政府债务转贷支出 </t>
  </si>
  <si>
    <t>四、上年结转</t>
  </si>
  <si>
    <t xml:space="preserve">    地方政府债券还本转贷支出（新增）</t>
  </si>
  <si>
    <t xml:space="preserve">    地方政府债券还本转贷支出（再融资）</t>
  </si>
  <si>
    <t>五、结转下年</t>
  </si>
  <si>
    <t>注：1.本表直观反映2019年政府性基金预算收入与支出的平衡关系。
    2.收入总计（本级收入合计+转移性收入合计）=支出总计（本级支出合计+转移性支出合计）。</t>
  </si>
  <si>
    <t>表9</t>
  </si>
  <si>
    <r>
      <rPr>
        <sz val="18"/>
        <rFont val="方正小标宋_GBK"/>
        <charset val="134"/>
      </rPr>
      <t>2019年</t>
    </r>
    <r>
      <rPr>
        <u/>
        <sz val="18"/>
        <rFont val="方正小标宋_GBK"/>
        <charset val="134"/>
      </rPr>
      <t>柳荫镇</t>
    </r>
    <r>
      <rPr>
        <sz val="18"/>
        <rFont val="方正小标宋_GBK"/>
        <charset val="134"/>
      </rPr>
      <t>政府性基金预算本级支出执行表</t>
    </r>
  </si>
  <si>
    <t xml:space="preserve">    旅游发展基金支出</t>
  </si>
  <si>
    <t xml:space="preserve">      地方旅游开发项目补助</t>
  </si>
  <si>
    <t xml:space="preserve">    大中型水库移民后期扶持基金支出</t>
  </si>
  <si>
    <t xml:space="preserve">      基础设施建设和经济发展</t>
  </si>
  <si>
    <t xml:space="preserve">      其他大中型水库移民后期扶持基金支出</t>
  </si>
  <si>
    <t xml:space="preserve">    小型水库移民扶助基金及对应专项债务收入安排的支出</t>
  </si>
  <si>
    <t xml:space="preserve">    国有土地使用权出让收入及对应专项债务收入安排的支出</t>
  </si>
  <si>
    <t xml:space="preserve">      征地和拆迁补偿支出</t>
  </si>
  <si>
    <t xml:space="preserve">      城市建设支出</t>
  </si>
  <si>
    <t xml:space="preserve">      其他国有土地使用权出让收入安排的支出</t>
  </si>
  <si>
    <t xml:space="preserve">    农业土地开发资金及对应专项债务收入安排的支出</t>
  </si>
  <si>
    <t xml:space="preserve">    城市基础设施配套费及对应专项债务收入安排的支出</t>
  </si>
  <si>
    <t xml:space="preserve">      城市公共设施</t>
  </si>
  <si>
    <t xml:space="preserve">      其他城市基础设施配套费安排的支出</t>
  </si>
  <si>
    <t xml:space="preserve">    棚户区改造专项债券收入安排的支出</t>
  </si>
  <si>
    <t xml:space="preserve">    大中型水库库区基金及对应专项债务收入安排的支出</t>
  </si>
  <si>
    <t xml:space="preserve">    三峡水库库区基金支出</t>
  </si>
  <si>
    <t xml:space="preserve">      解决移民遗留问题</t>
  </si>
  <si>
    <t xml:space="preserve">      其他三峡水库库区基金支出</t>
  </si>
  <si>
    <t xml:space="preserve">    国家重大水利工程建设基金及对应专项债务收入安排的支出</t>
  </si>
  <si>
    <t xml:space="preserve">      三峡工程后续工作</t>
  </si>
  <si>
    <t>五、其他支出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</si>
  <si>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</si>
  <si>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</si>
  <si>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</si>
  <si>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</si>
  <si>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</si>
  <si>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</si>
  <si>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</si>
  <si>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</si>
  <si>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</si>
  <si>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</si>
  <si>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</si>
  <si>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</si>
  <si>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</si>
  <si>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七、债务发行费用支出</t>
  </si>
  <si>
    <t xml:space="preserve">    地方政府专项债务发行费用支出</t>
  </si>
  <si>
    <t xml:space="preserve">      国有土地使用权出让金债务发行费用支出</t>
  </si>
  <si>
    <t>注：本表详细反映2019年政府性基金预算本级支出情况，按《预算法》要求细化到功能分类项级科目。</t>
  </si>
  <si>
    <t>表10</t>
  </si>
  <si>
    <r>
      <rPr>
        <sz val="18"/>
        <color theme="1"/>
        <rFont val="方正小标宋_GBK"/>
        <charset val="134"/>
      </rPr>
      <t>2019年</t>
    </r>
    <r>
      <rPr>
        <u/>
        <sz val="18"/>
        <color theme="1"/>
        <rFont val="方正小标宋_GBK"/>
        <charset val="134"/>
      </rPr>
      <t>柳荫镇</t>
    </r>
    <r>
      <rPr>
        <sz val="18"/>
        <color theme="1"/>
        <rFont val="方正小标宋_GBK"/>
        <charset val="134"/>
      </rPr>
      <t xml:space="preserve">政府性基金预算转移支付收支执行表 </t>
    </r>
  </si>
  <si>
    <t>收       入</t>
  </si>
  <si>
    <t xml:space="preserve">    国家电影事业发展专项资金</t>
  </si>
  <si>
    <t>大中型水库移民后期扶持基金支出</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</si>
  <si>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</si>
  <si>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</si>
  <si>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</si>
  <si>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</si>
  <si>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</si>
  <si>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</si>
  <si>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</si>
  <si>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农业土地开发资金安排的支出</t>
  </si>
  <si>
    <t xml:space="preserve">    港口建设费</t>
  </si>
  <si>
    <t>污水处理费安排的支出</t>
  </si>
  <si>
    <t xml:space="preserve">    民航发展基金</t>
  </si>
  <si>
    <t>大中型水库库区基金安排的支出</t>
  </si>
  <si>
    <t xml:space="preserve">    旅游发展基金</t>
  </si>
  <si>
    <t>三峡水库库区基金支出</t>
  </si>
  <si>
    <t xml:space="preserve">    彩票发行销售机构业务费</t>
  </si>
  <si>
    <t>国家重大水利工程建设基金安排的支出</t>
  </si>
  <si>
    <t xml:space="preserve">    彩票公益金</t>
  </si>
  <si>
    <t>农网还贷资金支出</t>
  </si>
  <si>
    <t>旅游发展基金支出</t>
  </si>
  <si>
    <t>彩票发行销售机构业务费安排的支出</t>
  </si>
  <si>
    <t>彩票公益金安排的支出</t>
  </si>
  <si>
    <t>表11</t>
  </si>
  <si>
    <r>
      <rPr>
        <sz val="18"/>
        <color theme="1"/>
        <rFont val="方正小标宋_GBK"/>
        <charset val="134"/>
      </rPr>
      <t>2019年</t>
    </r>
    <r>
      <rPr>
        <u/>
        <sz val="18"/>
        <color theme="1"/>
        <rFont val="方正小标宋_GBK"/>
        <charset val="134"/>
      </rPr>
      <t>柳荫镇</t>
    </r>
    <r>
      <rPr>
        <sz val="18"/>
        <color theme="1"/>
        <rFont val="方正小标宋_GBK"/>
        <charset val="134"/>
      </rPr>
      <t>国有资本经营预算收支执行表</t>
    </r>
  </si>
  <si>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</si>
  <si>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</si>
  <si>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</si>
  <si>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</si>
  <si>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</si>
  <si>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</si>
  <si>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</si>
  <si>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</si>
  <si>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</si>
  <si>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</si>
  <si>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</si>
  <si>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</si>
  <si>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</si>
  <si>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</si>
  <si>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</si>
  <si>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</si>
  <si>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</si>
  <si>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</si>
  <si>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</si>
  <si>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二、结转下年</t>
  </si>
  <si>
    <t xml:space="preserve">注：1.本表直观反映2019年国有资本经营预算收入与支出的平衡关系。
    2.收入总计（本级收入合计+转移性收入合计）=支出总计（本级支出合计+转移性支出合计）。
    </t>
  </si>
  <si>
    <t>表12</t>
  </si>
  <si>
    <t>2019年全区社会保险基金预算收支执行表</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</si>
  <si>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</si>
  <si>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</si>
  <si>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</si>
  <si>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</si>
  <si>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</si>
  <si>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</si>
  <si>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</si>
  <si>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</si>
  <si>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</si>
  <si>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</si>
  <si>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</si>
  <si>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</si>
  <si>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</si>
  <si>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</si>
  <si>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</si>
  <si>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</si>
  <si>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</si>
  <si>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</si>
  <si>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r>
      <rPr>
        <sz val="18"/>
        <color theme="1"/>
        <rFont val="方正小标宋_GBK"/>
        <charset val="134"/>
      </rPr>
      <t>2019年</t>
    </r>
    <r>
      <rPr>
        <u/>
        <sz val="18"/>
        <color theme="1"/>
        <rFont val="方正小标宋_GBK"/>
        <charset val="134"/>
      </rPr>
      <t>柳荫镇</t>
    </r>
    <r>
      <rPr>
        <sz val="18"/>
        <color theme="1"/>
        <rFont val="方正小标宋_GBK"/>
        <charset val="134"/>
      </rPr>
      <t>社会保险基金预算收支执行表</t>
    </r>
  </si>
  <si>
    <t>全区收入合计</t>
  </si>
  <si>
    <t>全区支出合计</t>
  </si>
  <si>
    <t>注：按照市级统筹的管理方式，市级代编全市社会保险基金预算，本镇无相关数据。</t>
  </si>
  <si>
    <t>表13</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</si>
  <si>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一般公共预算收支预算表 </t>
    </r>
  </si>
  <si>
    <t>十四、资源勘探工业信息等支出</t>
  </si>
  <si>
    <t>十八、自然资源海洋气象等支出</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</si>
  <si>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</si>
  <si>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</si>
  <si>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二十一、灾害防治及应急管理支出</t>
  </si>
  <si>
    <t>二十二、预备费</t>
  </si>
  <si>
    <t>二十三、其他支出</t>
  </si>
  <si>
    <t>二十四、债务付息支出</t>
  </si>
  <si>
    <t>二十五、债务发行费用支出</t>
  </si>
  <si>
    <t>一、上解中央支出</t>
  </si>
  <si>
    <t>三、动用预算稳定调节基金</t>
  </si>
  <si>
    <t xml:space="preserve">    地方政府债券还本支出(再融资）</t>
  </si>
  <si>
    <t>四、地方政府债务转贷支出</t>
  </si>
  <si>
    <t>五、地方政府债务收入</t>
  </si>
  <si>
    <t xml:space="preserve">注：1.本表直观反映2020年一般公共预算收入与支出的平衡关系。
    2.收入总计（本级收入合计+转移性收入合计）=支出总计（本级支出合计+转移性支出合计）。
   </t>
  </si>
  <si>
    <t>表14</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</si>
  <si>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一般公共预算本级支出预算表 </t>
    </r>
  </si>
  <si>
    <r>
      <rPr>
        <sz val="14"/>
        <rFont val="黑体"/>
        <charset val="134"/>
      </rPr>
      <t xml:space="preserve">预  </t>
    </r>
    <r>
      <rPr>
        <sz val="14"/>
        <rFont val="黑体"/>
        <charset val="134"/>
      </rPr>
      <t>算</t>
    </r>
    <r>
      <rPr>
        <sz val="14"/>
        <rFont val="黑体"/>
        <charset val="134"/>
      </rPr>
      <t xml:space="preserve">  </t>
    </r>
    <r>
      <rPr>
        <sz val="14"/>
        <rFont val="黑体"/>
        <charset val="134"/>
      </rPr>
      <t>数</t>
    </r>
  </si>
  <si>
    <t xml:space="preserve">      其他政府办公厅（室）及相关机构事务支出</t>
  </si>
  <si>
    <t xml:space="preserve">    党委办公厅（室）及相关机构事务</t>
  </si>
  <si>
    <t xml:space="preserve">    对外联络事务</t>
  </si>
  <si>
    <t xml:space="preserve">      其他对外联络事务支出</t>
  </si>
  <si>
    <t xml:space="preserve">    网信事务</t>
  </si>
  <si>
    <t xml:space="preserve">      市场秩序执法</t>
  </si>
  <si>
    <t xml:space="preserve">      其他市场监督管理事务</t>
  </si>
  <si>
    <t xml:space="preserve">    其他一般公共服务支出</t>
  </si>
  <si>
    <t xml:space="preserve">      其他一般公共服务支出</t>
  </si>
  <si>
    <t xml:space="preserve">    其他国防支出</t>
  </si>
  <si>
    <t xml:space="preserve">      其他国防支出</t>
  </si>
  <si>
    <t xml:space="preserve">    武装警察部队</t>
  </si>
  <si>
    <t xml:space="preserve">      武装警察部队</t>
  </si>
  <si>
    <t xml:space="preserve">    国家保密</t>
  </si>
  <si>
    <t xml:space="preserve">      保密管理</t>
  </si>
  <si>
    <t xml:space="preserve">      中等职业教育</t>
  </si>
  <si>
    <t xml:space="preserve">    其他教育支出</t>
  </si>
  <si>
    <t xml:space="preserve">      其他教育支出</t>
  </si>
  <si>
    <t xml:space="preserve">    应用研究</t>
  </si>
  <si>
    <t xml:space="preserve">      其他应用研究支出</t>
  </si>
  <si>
    <t xml:space="preserve">      其他技术研究与开发支出</t>
  </si>
  <si>
    <t xml:space="preserve">    文化和旅游</t>
  </si>
  <si>
    <t xml:space="preserve">      文化和旅游市场管理</t>
  </si>
  <si>
    <t xml:space="preserve">      其他文化和旅游支出</t>
  </si>
  <si>
    <t xml:space="preserve">      宣传文化发展专项支出</t>
  </si>
  <si>
    <t xml:space="preserve">      其他退役军人管理事务支出</t>
  </si>
  <si>
    <t xml:space="preserve">    其他社会保障和就业支出</t>
  </si>
  <si>
    <t xml:space="preserve">      其他社会保障和就业支出</t>
  </si>
  <si>
    <t xml:space="preserve">      其他卫生健康管理事务支出</t>
  </si>
  <si>
    <t xml:space="preserve">      中医（民族）医院</t>
  </si>
  <si>
    <t xml:space="preserve">      中医（民族医）药专项</t>
  </si>
  <si>
    <t xml:space="preserve">    老龄卫生健康服务</t>
  </si>
  <si>
    <t xml:space="preserve">      老龄卫生健康服务</t>
  </si>
  <si>
    <t xml:space="preserve">      其他卫生健康支出</t>
  </si>
  <si>
    <t xml:space="preserve">      生态环境保护宣传</t>
  </si>
  <si>
    <t xml:space="preserve">      社会保险补助</t>
  </si>
  <si>
    <t xml:space="preserve">    退耕还林还草</t>
  </si>
  <si>
    <t xml:space="preserve">      其他退耕还林支出</t>
  </si>
  <si>
    <t xml:space="preserve">      生态环境执法监察</t>
  </si>
  <si>
    <t xml:space="preserve">    可再生能源</t>
  </si>
  <si>
    <t xml:space="preserve">      可再生能源</t>
  </si>
  <si>
    <t xml:space="preserve">    其他节能环保支出</t>
  </si>
  <si>
    <t xml:space="preserve">      其他节能环保支出</t>
  </si>
  <si>
    <t xml:space="preserve">      城乡社区管理事务</t>
  </si>
  <si>
    <t xml:space="preserve">        行政运行</t>
  </si>
  <si>
    <t xml:space="preserve">        城管执法</t>
  </si>
  <si>
    <t xml:space="preserve">        工程建设管理</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</si>
  <si>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</si>
  <si>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</si>
  <si>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</si>
  <si>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</si>
  <si>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</si>
  <si>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</si>
  <si>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</si>
  <si>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</si>
  <si>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</si>
  <si>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</si>
  <si>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</si>
  <si>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</si>
  <si>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</si>
  <si>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</si>
  <si>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</si>
  <si>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</si>
  <si>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</si>
  <si>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农业生产支持补贴</t>
  </si>
  <si>
    <t xml:space="preserve">        农业组织化与产业化经营</t>
  </si>
  <si>
    <t xml:space="preserve">        农产品加工与促销</t>
  </si>
  <si>
    <t xml:space="preserve">        农村公益事业</t>
  </si>
  <si>
    <t xml:space="preserve">        农村道路</t>
  </si>
  <si>
    <t xml:space="preserve">        农业资源保护修复与利用</t>
  </si>
  <si>
    <t xml:space="preserve">        成品油价格改革对渔业的补贴</t>
  </si>
  <si>
    <t xml:space="preserve">        农田建设</t>
  </si>
  <si>
    <t xml:space="preserve">        其他农业支出</t>
  </si>
  <si>
    <t xml:space="preserve">      林业和草原</t>
  </si>
  <si>
    <t xml:space="preserve">        一般行政管理事务</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</si>
  <si>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</si>
  <si>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</si>
  <si>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</si>
  <si>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</si>
  <si>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</si>
  <si>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</si>
  <si>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</si>
  <si>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</si>
  <si>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</si>
  <si>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</si>
  <si>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</si>
  <si>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</si>
  <si>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</si>
  <si>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</si>
  <si>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</si>
  <si>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</si>
  <si>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</si>
  <si>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</si>
  <si>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</si>
  <si>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</si>
  <si>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</si>
  <si>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</si>
  <si>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</si>
  <si>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</si>
  <si>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</si>
  <si>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</si>
  <si>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</si>
  <si>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</si>
  <si>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</si>
  <si>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</si>
  <si>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</si>
  <si>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</si>
  <si>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农村综合改革</t>
  </si>
  <si>
    <t xml:space="preserve">        对村级一事一议的补助</t>
  </si>
  <si>
    <t xml:space="preserve">       对村民委员会和村党支部的补助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</si>
  <si>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</si>
  <si>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</si>
  <si>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</si>
  <si>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</si>
  <si>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</si>
  <si>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</si>
  <si>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</si>
  <si>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公路水路运输</t>
  </si>
  <si>
    <t xml:space="preserve">        公路建设</t>
  </si>
  <si>
    <t xml:space="preserve">        公路养护</t>
  </si>
  <si>
    <t xml:space="preserve">        公路和运输安全</t>
  </si>
  <si>
    <t xml:space="preserve">        公路运输管理</t>
  </si>
  <si>
    <t xml:space="preserve">        航道维护</t>
  </si>
  <si>
    <t xml:space="preserve">        救助打捞</t>
  </si>
  <si>
    <t xml:space="preserve">        海事管理</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</si>
  <si>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</si>
  <si>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</si>
  <si>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</si>
  <si>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</si>
  <si>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</si>
  <si>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</si>
  <si>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十三、资源勘探工业信息等支出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</si>
  <si>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</si>
  <si>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</si>
  <si>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</si>
  <si>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</si>
  <si>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</si>
  <si>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国有资产监管</t>
  </si>
  <si>
    <t xml:space="preserve">      支持中小企业发展和管理支出</t>
  </si>
  <si>
    <t xml:space="preserve">        机关服务</t>
  </si>
  <si>
    <t xml:space="preserve">        中小企业发展专项</t>
  </si>
  <si>
    <t xml:space="preserve">        其他支持中小企业发展和管理支出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</si>
  <si>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</si>
  <si>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</si>
  <si>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</si>
  <si>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</si>
  <si>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</si>
  <si>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金融发展支出</t>
  </si>
  <si>
    <t xml:space="preserve">        利息费用补贴支出</t>
  </si>
  <si>
    <t xml:space="preserve">      自然资源事务</t>
  </si>
  <si>
    <t xml:space="preserve">        土地资源利用与保护</t>
  </si>
  <si>
    <t xml:space="preserve">        土地资源储备支出</t>
  </si>
  <si>
    <t xml:space="preserve">        地质勘查与矿产资源管理</t>
  </si>
  <si>
    <t xml:space="preserve">        其他自然资源事务支出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</si>
  <si>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</si>
  <si>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</si>
  <si>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</si>
  <si>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</si>
  <si>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</si>
  <si>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</si>
  <si>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</si>
  <si>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</si>
  <si>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</si>
  <si>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</si>
  <si>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</si>
  <si>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</si>
  <si>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</si>
  <si>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</si>
  <si>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</si>
  <si>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</si>
  <si>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应急管理事务</t>
  </si>
  <si>
    <t xml:space="preserve">         行政运行</t>
  </si>
  <si>
    <t xml:space="preserve">         一般行政管理事务</t>
  </si>
  <si>
    <t xml:space="preserve">         安全监管</t>
  </si>
  <si>
    <t xml:space="preserve">         应急管理</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</si>
  <si>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</si>
  <si>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</si>
  <si>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</si>
  <si>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</si>
  <si>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</si>
  <si>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</si>
  <si>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</si>
  <si>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</si>
  <si>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</si>
  <si>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地方自然灾害生活补助</t>
  </si>
  <si>
    <t>十九、预备费</t>
  </si>
  <si>
    <t>二十、债务付息支出</t>
  </si>
  <si>
    <t xml:space="preserve">      地方政府一般债务付息支出</t>
  </si>
  <si>
    <t>二十一、其他支出</t>
  </si>
  <si>
    <t xml:space="preserve">        其他支出</t>
  </si>
  <si>
    <t>注：本表详细反映2020年一般公共预算支出情况，按《预算法》要求细化到功能分类项级科目。</t>
  </si>
  <si>
    <t>表15</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</si>
  <si>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</si>
  <si>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</si>
  <si>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</si>
  <si>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</si>
  <si>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</si>
  <si>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</si>
  <si>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t>医疗卫生与计划生育支出</t>
  </si>
  <si>
    <t>资源勘探工业信息等支出</t>
  </si>
  <si>
    <t>国土海洋气象等支出</t>
  </si>
  <si>
    <t>预备费</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</si>
  <si>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</si>
  <si>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</si>
  <si>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一般公共预算本级基本支出预算表 </t>
    </r>
  </si>
  <si>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</si>
  <si>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</si>
  <si>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</si>
  <si>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</si>
  <si>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</si>
  <si>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</si>
  <si>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</si>
  <si>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</si>
  <si>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</si>
  <si>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</si>
  <si>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</si>
  <si>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</si>
  <si>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</si>
  <si>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</si>
  <si>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</si>
  <si>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</si>
  <si>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</si>
  <si>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</si>
  <si>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</si>
  <si>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</si>
  <si>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</si>
  <si>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</si>
  <si>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</si>
  <si>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四、对个人和家庭的补助</t>
  </si>
  <si>
    <t xml:space="preserve">    社会福利和救助</t>
  </si>
  <si>
    <t xml:space="preserve">    离退休费</t>
  </si>
  <si>
    <t xml:space="preserve">    其他对个人和家庭补助</t>
  </si>
  <si>
    <t>注：1.本表按照新的“政府预算支出经济分类科目” 将市本级基本支出细化到款级科目。 
    2.本表的本级基本支出合计数与表15的本级基本支出合计数相等。</t>
  </si>
  <si>
    <t>表17</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</si>
  <si>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一般公共预算转移支付收支预算表 </t>
    </r>
  </si>
  <si>
    <t xml:space="preserve">    增值税和消费税税收返还 </t>
  </si>
  <si>
    <t xml:space="preserve">    税收返还</t>
  </si>
  <si>
    <t xml:space="preserve">    所得税基数返还</t>
  </si>
  <si>
    <t>均衡财力和激励引导转移支付</t>
  </si>
  <si>
    <t xml:space="preserve">    成品油税费改革税收返还</t>
  </si>
  <si>
    <t>农业农村发展转移支付</t>
  </si>
  <si>
    <t xml:space="preserve">    营改增基数返还</t>
  </si>
  <si>
    <t>收入分配改革转移支付</t>
  </si>
  <si>
    <t xml:space="preserve">    均衡性转移支付 </t>
  </si>
  <si>
    <t>体制结算补助</t>
  </si>
  <si>
    <t xml:space="preserve">    民族地区转移支付</t>
  </si>
  <si>
    <t>基层政法转移支付</t>
  </si>
  <si>
    <t xml:space="preserve">    革命老区转移支付</t>
  </si>
  <si>
    <t>城乡义务教育等转移支付</t>
  </si>
  <si>
    <t xml:space="preserve">    贫困地区转移支付</t>
  </si>
  <si>
    <t>城乡居民医疗保险转移支付</t>
  </si>
  <si>
    <t xml:space="preserve">    县级基本财力保障机制奖补资金 </t>
  </si>
  <si>
    <t>社会保障转移支付</t>
  </si>
  <si>
    <t xml:space="preserve">    结算补助 </t>
  </si>
  <si>
    <t>其他一般性转移支付</t>
  </si>
  <si>
    <t xml:space="preserve">    资源枯竭型城市转移支付补助 </t>
  </si>
  <si>
    <t>计划生育补助资金</t>
  </si>
  <si>
    <t xml:space="preserve">    成品油税费改革转移支付补助</t>
  </si>
  <si>
    <t>医疗服务能力建设补助资金</t>
  </si>
  <si>
    <t xml:space="preserve">    产粮（油）大县奖励资金 </t>
  </si>
  <si>
    <t>基本药物制度补助资金</t>
  </si>
  <si>
    <t xml:space="preserve">    重点生态功能区转移支付 </t>
  </si>
  <si>
    <t>公共卫生服务补助资金</t>
  </si>
  <si>
    <t xml:space="preserve">    固定数额补助 </t>
  </si>
  <si>
    <t>残疾人事业发展补助资金</t>
  </si>
  <si>
    <t xml:space="preserve">    共同财政事权转移支付</t>
  </si>
  <si>
    <t>农村危房改造补助资金</t>
  </si>
  <si>
    <t xml:space="preserve">        公共安全共同财政事权转移支付</t>
  </si>
  <si>
    <t>城镇保障性安居工程专项资金</t>
  </si>
  <si>
    <t xml:space="preserve">        教育共同财政事权转移支付</t>
  </si>
  <si>
    <t xml:space="preserve">        科学技术共同财政事权转移支付</t>
  </si>
  <si>
    <t xml:space="preserve">        城乡社区共同财政事权转移支付</t>
  </si>
  <si>
    <t xml:space="preserve">        ……</t>
  </si>
  <si>
    <t xml:space="preserve">    一般公共服务</t>
  </si>
  <si>
    <t>一般公共服务</t>
  </si>
  <si>
    <t xml:space="preserve">    国防</t>
  </si>
  <si>
    <t>国防</t>
  </si>
  <si>
    <t xml:space="preserve">    公共安全</t>
  </si>
  <si>
    <t>教育</t>
  </si>
  <si>
    <t xml:space="preserve">    教育</t>
  </si>
  <si>
    <t>文化旅游体育与传媒</t>
  </si>
  <si>
    <t xml:space="preserve">    科学技术</t>
  </si>
  <si>
    <t>社会保障和就业</t>
  </si>
  <si>
    <t xml:space="preserve">    文化旅游体育与传媒</t>
  </si>
  <si>
    <t>卫生健康</t>
  </si>
  <si>
    <t xml:space="preserve">    社会保障和就业</t>
  </si>
  <si>
    <t>节能环保</t>
  </si>
  <si>
    <t xml:space="preserve">    卫生健康</t>
  </si>
  <si>
    <t>城乡社区</t>
  </si>
  <si>
    <t xml:space="preserve">    节能环保</t>
  </si>
  <si>
    <t>农林水</t>
  </si>
  <si>
    <t xml:space="preserve">    农林水</t>
  </si>
  <si>
    <t>交通运输</t>
  </si>
  <si>
    <t xml:space="preserve">    交通运输</t>
  </si>
  <si>
    <t>资源勘探信息等</t>
  </si>
  <si>
    <t xml:space="preserve">    资源勘探工业信息等</t>
  </si>
  <si>
    <t>商业服务业等</t>
  </si>
  <si>
    <t xml:space="preserve">    商业服务业等</t>
  </si>
  <si>
    <t>自然资源海洋气象等</t>
  </si>
  <si>
    <t xml:space="preserve">    粮油物资储备</t>
  </si>
  <si>
    <t xml:space="preserve">注：本表详细反映2020年一般公共预算转移支付收入和转移支付支出情况。
    </t>
  </si>
  <si>
    <t>表18</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</si>
  <si>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一般公共预算转移支付支出预算表 </t>
    </r>
  </si>
  <si>
    <t>注：本表直观反映预算安排中市级对各区县的补助情况。按照《预算法》规定，转移支付应当分地区、分项目编制。</t>
  </si>
  <si>
    <t>表19</t>
  </si>
  <si>
    <t>1.税收返还</t>
  </si>
  <si>
    <t>2.均衡财力和激励引导转移支付</t>
  </si>
  <si>
    <t>3.农业农村发展转移支付</t>
  </si>
  <si>
    <t>4.收入分配改革转移支付</t>
  </si>
  <si>
    <t>5.体制结算补助</t>
  </si>
  <si>
    <t>6.基层政法转移支付</t>
  </si>
  <si>
    <t>7.城乡义务教育等转移支付</t>
  </si>
  <si>
    <t>8.城乡居民医疗保险转移支付</t>
  </si>
  <si>
    <t>9.社会保障转移支付</t>
  </si>
  <si>
    <t>………………</t>
  </si>
  <si>
    <t>注：本表直观反映年初市对区县的转移支付分项目情况。</t>
  </si>
  <si>
    <t>表20</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</si>
  <si>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政府性基金预算收支预算表 </t>
    </r>
  </si>
  <si>
    <t>二、国家电影事业发展专项资金</t>
  </si>
  <si>
    <t>二、城乡社区支出</t>
  </si>
  <si>
    <t>三、国有土地收益基金收入</t>
  </si>
  <si>
    <t>三、农林水支出</t>
  </si>
  <si>
    <t>四、农业土地开发资金收入</t>
  </si>
  <si>
    <t>四、交通运输支出</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</si>
  <si>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</si>
  <si>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</si>
  <si>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</si>
  <si>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</si>
  <si>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</si>
  <si>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</si>
  <si>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</si>
  <si>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一、补助下级支出</t>
  </si>
  <si>
    <t>二、地方政府债务收入</t>
  </si>
  <si>
    <t>三、地方政府债务转贷支出</t>
  </si>
  <si>
    <t>注：1.本表直观反映2020年政府性基金预算收入与支出的平衡关系。
    2.收入总计（本级收入合计+转移性收入合计）=支出总计（本级支出合计+转移性支出合计）。</t>
  </si>
  <si>
    <t>表21</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</si>
  <si>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政府性基金预算本级支出预算表 </t>
    </r>
  </si>
  <si>
    <t xml:space="preserve">  国家电影事业发展专项资金及对应专项债务收入安排的支出</t>
  </si>
  <si>
    <t xml:space="preserve">    资助城市影院</t>
  </si>
  <si>
    <t xml:space="preserve">  国有土地使用权出让收入及对应专项债务收入安排的支出</t>
  </si>
  <si>
    <t>……</t>
  </si>
  <si>
    <t>注：本表详细反映2020年政府性基金预算本级支出安排情况，按《预算法》要求细化到功能分类项级科目。</t>
  </si>
  <si>
    <t>表22</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</si>
  <si>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政府性基金预算转移支付收支预算表 </t>
    </r>
  </si>
  <si>
    <t>小型水库移民扶助基金安排的支出</t>
  </si>
  <si>
    <t>注：本表详细反映2020年政府性基金预算转移支付收入和转移支付支出情况。</t>
  </si>
  <si>
    <t>表23</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</si>
  <si>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国有资本经营预算收支预算表 </t>
    </r>
  </si>
  <si>
    <t xml:space="preserve"> “三供一业”移交补助支出</t>
  </si>
  <si>
    <t xml:space="preserve">  其他历史遗留及改革成本支出</t>
  </si>
  <si>
    <t xml:space="preserve">  其他国有企业资本金注入</t>
  </si>
  <si>
    <t>三、金融企业国有资本经营预算支出</t>
  </si>
  <si>
    <t xml:space="preserve">   资本性支出</t>
  </si>
  <si>
    <t xml:space="preserve">  其他金融国有资本经营预算支出</t>
  </si>
  <si>
    <t xml:space="preserve">  其他国有资本经营预算支出  </t>
  </si>
  <si>
    <t xml:space="preserve">   上级补助收入</t>
  </si>
  <si>
    <t xml:space="preserve">    调出资金</t>
  </si>
  <si>
    <t>注：1.本表直观反映2020年国有资本经营预算收入与支出的平衡关系。
    2.收入总计（本级收入合计+转移性收入合计）=支出总计（本级支出合计+转移性支出合计）。</t>
  </si>
  <si>
    <t>表24</t>
  </si>
  <si>
    <t xml:space="preserve">2020年全区社会保险基金预算收支预算表 </t>
  </si>
  <si>
    <t xml:space="preserve">注：按照市级统筹的管理方式，市级编制全市社会保险基金预算草案，本表反映2020年收支平衡情况。 </t>
  </si>
  <si>
    <r>
      <rPr>
        <sz val="18"/>
        <color theme="1"/>
        <rFont val="方正小标宋_GBK"/>
        <charset val="134"/>
      </rPr>
      <t>2020年</t>
    </r>
    <r>
      <rPr>
        <u/>
        <sz val="18"/>
        <color theme="1"/>
        <rFont val="方正小标宋_GBK"/>
        <charset val="134"/>
      </rPr>
      <t>柳荫镇</t>
    </r>
    <r>
      <rPr>
        <sz val="18"/>
        <color theme="1"/>
        <rFont val="方正小标宋_GBK"/>
        <charset val="134"/>
      </rPr>
      <t xml:space="preserve">社会保险基金预算收支预算表 </t>
    </r>
  </si>
  <si>
    <t>注：按照市级统筹的管理方式，市级代编全市社会保险基金预算，我镇无相关数据。</t>
  </si>
</sst>
</file>

<file path=xl/styles.xml><?xml version="1.0" encoding="utf-8"?>
<styleSheet xmlns="http://schemas.openxmlformats.org/spreadsheetml/2006/main">
  <numFmts count="17">
    <numFmt numFmtId="176" formatCode="0;[Red]0"/>
    <numFmt numFmtId="177" formatCode="0_ "/>
    <numFmt numFmtId="178" formatCode="0.0_);[Red]\(0.0\)"/>
    <numFmt numFmtId="44" formatCode="_ &quot;￥&quot;* #,##0.00_ ;_ &quot;￥&quot;* \-#,##0.00_ ;_ &quot;￥&quot;* &quot;-&quot;??_ ;_ @_ "/>
    <numFmt numFmtId="42" formatCode="_ &quot;￥&quot;* #,##0_ ;_ &quot;￥&quot;* \-#,##0_ ;_ &quot;￥&quot;* &quot;-&quot;_ ;_ @_ "/>
    <numFmt numFmtId="179" formatCode="#,##0.0_ "/>
    <numFmt numFmtId="43" formatCode="_ * #,##0.00_ ;_ * \-#,##0.00_ ;_ * &quot;-&quot;??_ ;_ @_ "/>
    <numFmt numFmtId="41" formatCode="_ * #,##0_ ;_ * \-#,##0_ ;_ * &quot;-&quot;_ ;_ @_ "/>
    <numFmt numFmtId="180" formatCode="0.00_);[Red]\(0.00\)"/>
    <numFmt numFmtId="181" formatCode="0_);[Red]\(0\)"/>
    <numFmt numFmtId="182" formatCode="General;General;&quot;-&quot;"/>
    <numFmt numFmtId="183" formatCode="#,##0_);[Red]\(#,##0\)"/>
    <numFmt numFmtId="184" formatCode="0.00_ "/>
    <numFmt numFmtId="185" formatCode="________@"/>
    <numFmt numFmtId="186" formatCode="0.0_ "/>
    <numFmt numFmtId="187" formatCode="_ * #,##0_ ;_ * \-#,##0_ ;_ * &quot;-&quot;??_ ;_ @_ "/>
    <numFmt numFmtId="188" formatCode="0.0%"/>
  </numFmts>
  <fonts count="88">
    <font>
      <sz val="11"/>
      <color theme="1"/>
      <name val="宋体"/>
      <charset val="134"/>
      <scheme val="minor"/>
    </font>
    <font>
      <sz val="12"/>
      <name val="仿宋_GB2312"/>
      <charset val="134"/>
    </font>
    <font>
      <sz val="14"/>
      <color theme="1"/>
      <name val="方正黑体_GBK"/>
      <charset val="134"/>
    </font>
    <font>
      <sz val="18"/>
      <color theme="1"/>
      <name val="方正小标宋_GBK"/>
      <charset val="134"/>
    </font>
    <font>
      <sz val="14"/>
      <name val="黑体"/>
      <charset val="134"/>
    </font>
    <font>
      <sz val="10"/>
      <color theme="1"/>
      <name val="宋体"/>
      <charset val="134"/>
      <scheme val="minor"/>
    </font>
    <font>
      <sz val="14"/>
      <color theme="1"/>
      <name val="黑体"/>
      <charset val="134"/>
    </font>
    <font>
      <b/>
      <sz val="12"/>
      <name val="宋体"/>
      <charset val="134"/>
      <scheme val="minor"/>
    </font>
    <font>
      <sz val="10"/>
      <name val="宋体"/>
      <charset val="134"/>
    </font>
    <font>
      <sz val="11"/>
      <name val="仿宋_GB2312"/>
      <charset val="134"/>
    </font>
    <font>
      <b/>
      <sz val="12"/>
      <name val="宋体"/>
      <charset val="134"/>
    </font>
    <font>
      <sz val="10"/>
      <name val="仿宋_GB2312"/>
      <charset val="134"/>
    </font>
    <font>
      <sz val="10"/>
      <name val="宋体"/>
      <charset val="134"/>
      <scheme val="minor"/>
    </font>
    <font>
      <b/>
      <sz val="14"/>
      <name val="宋体"/>
      <charset val="134"/>
    </font>
    <font>
      <sz val="12"/>
      <name val="宋体"/>
      <charset val="134"/>
      <scheme val="minor"/>
    </font>
    <font>
      <b/>
      <sz val="18"/>
      <color theme="1"/>
      <name val="宋体"/>
      <charset val="134"/>
      <scheme val="minor"/>
    </font>
    <font>
      <sz val="10"/>
      <color indexed="8"/>
      <name val="宋体"/>
      <charset val="134"/>
    </font>
    <font>
      <sz val="11"/>
      <name val="宋体"/>
      <charset val="134"/>
      <scheme val="minor"/>
    </font>
    <font>
      <sz val="10"/>
      <color theme="1"/>
      <name val="宋体"/>
      <charset val="134"/>
    </font>
    <font>
      <b/>
      <sz val="11"/>
      <name val="宋体"/>
      <charset val="134"/>
      <scheme val="minor"/>
    </font>
    <font>
      <b/>
      <sz val="12"/>
      <color theme="1"/>
      <name val="宋体"/>
      <charset val="134"/>
      <scheme val="minor"/>
    </font>
    <font>
      <b/>
      <sz val="12"/>
      <color indexed="8"/>
      <name val="宋体"/>
      <charset val="134"/>
    </font>
    <font>
      <sz val="12"/>
      <name val="黑体"/>
      <charset val="134"/>
    </font>
    <font>
      <sz val="12"/>
      <name val="宋体"/>
      <charset val="134"/>
    </font>
    <font>
      <sz val="10"/>
      <name val="Arial"/>
      <charset val="134"/>
    </font>
    <font>
      <b/>
      <sz val="10"/>
      <color indexed="8"/>
      <name val="宋体"/>
      <charset val="134"/>
    </font>
    <font>
      <b/>
      <sz val="16"/>
      <name val="黑体"/>
      <charset val="134"/>
    </font>
    <font>
      <b/>
      <sz val="10"/>
      <name val="宋体"/>
      <charset val="134"/>
    </font>
    <font>
      <b/>
      <sz val="10"/>
      <name val="宋体"/>
      <charset val="134"/>
      <scheme val="minor"/>
    </font>
    <font>
      <sz val="18"/>
      <color indexed="8"/>
      <name val="方正黑体_GBK"/>
      <charset val="134"/>
    </font>
    <font>
      <sz val="10"/>
      <color indexed="8"/>
      <name val="宋体"/>
      <charset val="134"/>
      <scheme val="minor"/>
    </font>
    <font>
      <b/>
      <sz val="11"/>
      <color theme="1"/>
      <name val="宋体"/>
      <charset val="134"/>
      <scheme val="minor"/>
    </font>
    <font>
      <sz val="11"/>
      <color theme="1"/>
      <name val="仿宋_GB2312"/>
      <charset val="134"/>
    </font>
    <font>
      <sz val="11"/>
      <color theme="1"/>
      <name val="黑体"/>
      <charset val="134"/>
    </font>
    <font>
      <sz val="14"/>
      <color theme="1"/>
      <name val="宋体"/>
      <charset val="134"/>
      <scheme val="minor"/>
    </font>
    <font>
      <b/>
      <sz val="10"/>
      <color theme="1"/>
      <name val="宋体"/>
      <charset val="134"/>
      <scheme val="minor"/>
    </font>
    <font>
      <sz val="14"/>
      <name val="方正黑体_GBK"/>
      <charset val="134"/>
    </font>
    <font>
      <sz val="18"/>
      <name val="方正小标宋_GBK"/>
      <charset val="134"/>
    </font>
    <font>
      <sz val="11"/>
      <color theme="1"/>
      <name val="宋体"/>
      <charset val="134"/>
    </font>
    <font>
      <sz val="10"/>
      <name val="Times New Roman"/>
      <charset val="134"/>
    </font>
    <font>
      <b/>
      <sz val="10"/>
      <color theme="1"/>
      <name val="Times New Roman"/>
      <charset val="134"/>
    </font>
    <font>
      <sz val="14"/>
      <name val="Times New Roman"/>
      <charset val="134"/>
    </font>
    <font>
      <sz val="19"/>
      <color theme="1"/>
      <name val="方正小标宋_GBK"/>
      <charset val="134"/>
    </font>
    <font>
      <sz val="18"/>
      <color theme="1"/>
      <name val="方正黑体_GBK"/>
      <charset val="134"/>
    </font>
    <font>
      <sz val="12"/>
      <name val="方正仿宋_GBK"/>
      <charset val="134"/>
    </font>
    <font>
      <sz val="12"/>
      <name val="方正细黑一简体"/>
      <charset val="134"/>
    </font>
    <font>
      <sz val="19"/>
      <name val="方正小标宋_GBK"/>
      <charset val="134"/>
    </font>
    <font>
      <b/>
      <sz val="14"/>
      <name val="黑体"/>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1"/>
      <color indexed="63"/>
      <name val="宋体"/>
      <charset val="134"/>
    </font>
    <font>
      <b/>
      <sz val="11"/>
      <color indexed="52"/>
      <name val="宋体"/>
      <charset val="134"/>
    </font>
    <font>
      <b/>
      <sz val="15"/>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8"/>
      <color indexed="56"/>
      <name val="宋体"/>
      <charset val="134"/>
    </font>
    <font>
      <b/>
      <sz val="11"/>
      <color rgb="FFFA7D00"/>
      <name val="宋体"/>
      <charset val="0"/>
      <scheme val="minor"/>
    </font>
    <font>
      <sz val="11"/>
      <color rgb="FFFA7D00"/>
      <name val="宋体"/>
      <charset val="0"/>
      <scheme val="minor"/>
    </font>
    <font>
      <b/>
      <sz val="15"/>
      <color indexed="56"/>
      <name val="宋体"/>
      <charset val="134"/>
    </font>
    <font>
      <sz val="11"/>
      <color rgb="FF006100"/>
      <name val="宋体"/>
      <charset val="0"/>
      <scheme val="minor"/>
    </font>
    <font>
      <sz val="11"/>
      <color indexed="60"/>
      <name val="宋体"/>
      <charset val="134"/>
    </font>
    <font>
      <b/>
      <sz val="13"/>
      <color indexed="56"/>
      <name val="宋体"/>
      <charset val="134"/>
    </font>
    <font>
      <b/>
      <sz val="11"/>
      <color indexed="56"/>
      <name val="宋体"/>
      <charset val="134"/>
    </font>
    <font>
      <sz val="11"/>
      <color indexed="8"/>
      <name val="宋体"/>
      <charset val="134"/>
      <scheme val="minor"/>
    </font>
    <font>
      <sz val="11"/>
      <color indexed="20"/>
      <name val="宋体"/>
      <charset val="134"/>
    </font>
    <font>
      <b/>
      <sz val="11"/>
      <color indexed="8"/>
      <name val="宋体"/>
      <charset val="134"/>
    </font>
    <font>
      <sz val="11"/>
      <color indexed="8"/>
      <name val="宋体"/>
      <charset val="134"/>
    </font>
    <font>
      <sz val="11"/>
      <color indexed="17"/>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u/>
      <sz val="18"/>
      <color theme="1"/>
      <name val="方正小标宋_GBK"/>
      <charset val="134"/>
    </font>
    <font>
      <u/>
      <sz val="18"/>
      <name val="方正小标宋_GBK"/>
      <charset val="134"/>
    </font>
    <font>
      <u/>
      <sz val="19"/>
      <color theme="1"/>
      <name val="方正小标宋_GBK"/>
      <charset val="134"/>
    </font>
    <font>
      <u/>
      <sz val="19"/>
      <name val="方正小标宋_GBK"/>
      <charset val="134"/>
    </font>
  </fonts>
  <fills count="4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C00000"/>
        <bgColor indexed="64"/>
      </patternFill>
    </fill>
    <fill>
      <patternFill patternType="solid">
        <fgColor rgb="FFFF0000"/>
        <bgColor indexed="64"/>
      </patternFill>
    </fill>
    <fill>
      <patternFill patternType="solid">
        <fgColor theme="0" tint="-0.149998474074526"/>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8"/>
        <bgColor indexed="64"/>
      </patternFill>
    </fill>
    <fill>
      <patternFill patternType="solid">
        <fgColor indexed="22"/>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6">
    <xf numFmtId="0" fontId="0" fillId="0" borderId="0">
      <alignment vertical="center"/>
    </xf>
    <xf numFmtId="42" fontId="0" fillId="0" borderId="0" applyFont="0" applyFill="0" applyBorder="0" applyAlignment="0" applyProtection="0">
      <alignment vertical="center"/>
    </xf>
    <xf numFmtId="0" fontId="49" fillId="30" borderId="0" applyNumberFormat="0" applyBorder="0" applyAlignment="0" applyProtection="0">
      <alignment vertical="center"/>
    </xf>
    <xf numFmtId="0" fontId="65" fillId="2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9" fillId="20" borderId="0" applyNumberFormat="0" applyBorder="0" applyAlignment="0" applyProtection="0">
      <alignment vertical="center"/>
    </xf>
    <xf numFmtId="0" fontId="56" fillId="14" borderId="11" applyNumberFormat="0" applyAlignment="0" applyProtection="0">
      <alignment vertical="center"/>
    </xf>
    <xf numFmtId="0" fontId="48" fillId="8" borderId="0" applyNumberFormat="0" applyBorder="0" applyAlignment="0" applyProtection="0">
      <alignment vertical="center"/>
    </xf>
    <xf numFmtId="43"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54" fillId="34" borderId="0" applyNumberFormat="0" applyBorder="0" applyAlignment="0" applyProtection="0">
      <alignment vertical="center"/>
    </xf>
    <xf numFmtId="0" fontId="63"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17" borderId="13" applyNumberFormat="0" applyFont="0" applyAlignment="0" applyProtection="0">
      <alignment vertical="center"/>
    </xf>
    <xf numFmtId="0" fontId="23" fillId="0" borderId="0">
      <alignment vertical="center"/>
    </xf>
    <xf numFmtId="9" fontId="23" fillId="0" borderId="0" applyFont="0" applyFill="0" applyBorder="0" applyAlignment="0" applyProtection="0"/>
    <xf numFmtId="0" fontId="54" fillId="25" borderId="0" applyNumberFormat="0" applyBorder="0" applyAlignment="0" applyProtection="0">
      <alignment vertical="center"/>
    </xf>
    <xf numFmtId="0" fontId="5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7" fillId="0" borderId="12" applyNumberFormat="0" applyFill="0" applyAlignment="0" applyProtection="0">
      <alignment vertical="center"/>
    </xf>
    <xf numFmtId="0" fontId="60" fillId="0" borderId="12" applyNumberFormat="0" applyFill="0" applyAlignment="0" applyProtection="0">
      <alignment vertical="center"/>
    </xf>
    <xf numFmtId="0" fontId="54" fillId="35" borderId="0" applyNumberFormat="0" applyBorder="0" applyAlignment="0" applyProtection="0">
      <alignment vertical="center"/>
    </xf>
    <xf numFmtId="0" fontId="51" fillId="0" borderId="16" applyNumberFormat="0" applyFill="0" applyAlignment="0" applyProtection="0">
      <alignment vertical="center"/>
    </xf>
    <xf numFmtId="0" fontId="54" fillId="29" borderId="0" applyNumberFormat="0" applyBorder="0" applyAlignment="0" applyProtection="0">
      <alignment vertical="center"/>
    </xf>
    <xf numFmtId="0" fontId="53" fillId="12" borderId="9" applyNumberFormat="0" applyAlignment="0" applyProtection="0">
      <alignment vertical="center"/>
    </xf>
    <xf numFmtId="0" fontId="67" fillId="12" borderId="17" applyNumberFormat="0" applyAlignment="0" applyProtection="0">
      <alignment vertical="center"/>
    </xf>
    <xf numFmtId="0" fontId="59" fillId="18" borderId="14" applyNumberFormat="0" applyAlignment="0" applyProtection="0">
      <alignment vertical="center"/>
    </xf>
    <xf numFmtId="0" fontId="49" fillId="38" borderId="0" applyNumberFormat="0" applyBorder="0" applyAlignment="0" applyProtection="0">
      <alignment vertical="center"/>
    </xf>
    <xf numFmtId="0" fontId="54" fillId="24" borderId="0" applyNumberFormat="0" applyBorder="0" applyAlignment="0" applyProtection="0">
      <alignment vertical="center"/>
    </xf>
    <xf numFmtId="0" fontId="68" fillId="0" borderId="18" applyNumberFormat="0" applyFill="0" applyAlignment="0" applyProtection="0">
      <alignment vertical="center"/>
    </xf>
    <xf numFmtId="0" fontId="61" fillId="0" borderId="15" applyNumberFormat="0" applyFill="0" applyAlignment="0" applyProtection="0">
      <alignment vertical="center"/>
    </xf>
    <xf numFmtId="0" fontId="70" fillId="39" borderId="0" applyNumberFormat="0" applyBorder="0" applyAlignment="0" applyProtection="0">
      <alignment vertical="center"/>
    </xf>
    <xf numFmtId="0" fontId="64" fillId="27" borderId="0" applyNumberFormat="0" applyBorder="0" applyAlignment="0" applyProtection="0">
      <alignment vertical="center"/>
    </xf>
    <xf numFmtId="0" fontId="0" fillId="0" borderId="0">
      <alignment vertical="center"/>
    </xf>
    <xf numFmtId="0" fontId="69" fillId="0" borderId="19" applyNumberFormat="0" applyFill="0" applyAlignment="0" applyProtection="0">
      <alignment vertical="center"/>
    </xf>
    <xf numFmtId="0" fontId="49" fillId="32" borderId="0" applyNumberFormat="0" applyBorder="0" applyAlignment="0" applyProtection="0">
      <alignment vertical="center"/>
    </xf>
    <xf numFmtId="0" fontId="54" fillId="16" borderId="0" applyNumberFormat="0" applyBorder="0" applyAlignment="0" applyProtection="0">
      <alignment vertical="center"/>
    </xf>
    <xf numFmtId="0" fontId="23" fillId="0" borderId="0">
      <alignment vertical="center"/>
    </xf>
    <xf numFmtId="0" fontId="49" fillId="31" borderId="0" applyNumberFormat="0" applyBorder="0" applyAlignment="0" applyProtection="0">
      <alignment vertical="center"/>
    </xf>
    <xf numFmtId="0" fontId="49" fillId="21" borderId="0" applyNumberFormat="0" applyBorder="0" applyAlignment="0" applyProtection="0">
      <alignment vertical="center"/>
    </xf>
    <xf numFmtId="0" fontId="49" fillId="37" borderId="0" applyNumberFormat="0" applyBorder="0" applyAlignment="0" applyProtection="0">
      <alignment vertical="center"/>
    </xf>
    <xf numFmtId="0" fontId="55" fillId="14" borderId="10" applyNumberFormat="0" applyAlignment="0" applyProtection="0">
      <alignment vertical="center"/>
    </xf>
    <xf numFmtId="0" fontId="0" fillId="0" borderId="0">
      <alignment vertical="center"/>
    </xf>
    <xf numFmtId="0" fontId="49" fillId="11" borderId="0" applyNumberFormat="0" applyBorder="0" applyAlignment="0" applyProtection="0">
      <alignment vertical="center"/>
    </xf>
    <xf numFmtId="0" fontId="54" fillId="15" borderId="0" applyNumberFormat="0" applyBorder="0" applyAlignment="0" applyProtection="0">
      <alignment vertical="center"/>
    </xf>
    <xf numFmtId="41" fontId="23" fillId="0" borderId="0" applyFont="0" applyFill="0" applyBorder="0" applyAlignment="0" applyProtection="0"/>
    <xf numFmtId="0" fontId="54" fillId="23" borderId="0" applyNumberFormat="0" applyBorder="0" applyAlignment="0" applyProtection="0">
      <alignment vertical="center"/>
    </xf>
    <xf numFmtId="41" fontId="0" fillId="0" borderId="0" applyFont="0" applyFill="0" applyBorder="0" applyAlignment="0" applyProtection="0">
      <alignment vertical="center"/>
    </xf>
    <xf numFmtId="0" fontId="49" fillId="36" borderId="0" applyNumberFormat="0" applyBorder="0" applyAlignment="0" applyProtection="0">
      <alignment vertical="center"/>
    </xf>
    <xf numFmtId="0" fontId="49" fillId="10" borderId="0" applyNumberFormat="0" applyBorder="0" applyAlignment="0" applyProtection="0">
      <alignment vertical="center"/>
    </xf>
    <xf numFmtId="0" fontId="54" fillId="13" borderId="0" applyNumberFormat="0" applyBorder="0" applyAlignment="0" applyProtection="0">
      <alignment vertical="center"/>
    </xf>
    <xf numFmtId="41" fontId="23" fillId="0" borderId="0" applyFont="0" applyFill="0" applyBorder="0" applyAlignment="0" applyProtection="0"/>
    <xf numFmtId="0" fontId="0" fillId="0" borderId="0">
      <alignment vertical="center"/>
    </xf>
    <xf numFmtId="0" fontId="49" fillId="19" borderId="0" applyNumberFormat="0" applyBorder="0" applyAlignment="0" applyProtection="0">
      <alignment vertical="center"/>
    </xf>
    <xf numFmtId="0" fontId="54" fillId="33" borderId="0" applyNumberFormat="0" applyBorder="0" applyAlignment="0" applyProtection="0">
      <alignment vertical="center"/>
    </xf>
    <xf numFmtId="0" fontId="54" fillId="22" borderId="0" applyNumberFormat="0" applyBorder="0" applyAlignment="0" applyProtection="0">
      <alignment vertical="center"/>
    </xf>
    <xf numFmtId="41" fontId="23" fillId="0" borderId="0" applyFont="0" applyFill="0" applyBorder="0" applyAlignment="0" applyProtection="0"/>
    <xf numFmtId="0" fontId="23" fillId="0" borderId="0">
      <alignment vertical="center"/>
    </xf>
    <xf numFmtId="0" fontId="0" fillId="0" borderId="0">
      <alignment vertical="center"/>
    </xf>
    <xf numFmtId="0" fontId="71" fillId="40" borderId="0" applyNumberFormat="0" applyBorder="0" applyAlignment="0" applyProtection="0">
      <alignment vertical="center"/>
    </xf>
    <xf numFmtId="0" fontId="49" fillId="9" borderId="0" applyNumberFormat="0" applyBorder="0" applyAlignment="0" applyProtection="0">
      <alignment vertical="center"/>
    </xf>
    <xf numFmtId="0" fontId="54" fillId="26" borderId="0" applyNumberFormat="0" applyBorder="0" applyAlignment="0" applyProtection="0">
      <alignment vertical="center"/>
    </xf>
    <xf numFmtId="0" fontId="0" fillId="0" borderId="0">
      <alignment vertical="center"/>
    </xf>
    <xf numFmtId="0" fontId="23" fillId="0" borderId="0">
      <alignment vertical="center"/>
    </xf>
    <xf numFmtId="0" fontId="72" fillId="0" borderId="20" applyNumberFormat="0" applyFill="0" applyAlignment="0" applyProtection="0">
      <alignment vertical="center"/>
    </xf>
    <xf numFmtId="0" fontId="73" fillId="0" borderId="21" applyNumberFormat="0" applyFill="0" applyAlignment="0" applyProtection="0">
      <alignment vertical="center"/>
    </xf>
    <xf numFmtId="0" fontId="73" fillId="0" borderId="0" applyNumberFormat="0" applyFill="0" applyBorder="0" applyAlignment="0" applyProtection="0">
      <alignment vertical="center"/>
    </xf>
    <xf numFmtId="0" fontId="75" fillId="42" borderId="0" applyNumberFormat="0" applyBorder="0" applyAlignment="0" applyProtection="0">
      <alignment vertical="center"/>
    </xf>
    <xf numFmtId="0" fontId="0" fillId="0" borderId="0">
      <alignment vertical="center"/>
    </xf>
    <xf numFmtId="0" fontId="0" fillId="0" borderId="0"/>
    <xf numFmtId="0" fontId="77" fillId="0" borderId="0">
      <alignment vertical="center"/>
    </xf>
    <xf numFmtId="41" fontId="0" fillId="0" borderId="0" applyFont="0" applyFill="0" applyBorder="0" applyAlignment="0" applyProtection="0">
      <alignment vertical="center"/>
    </xf>
    <xf numFmtId="0" fontId="23" fillId="0" borderId="0"/>
    <xf numFmtId="0" fontId="23" fillId="0" borderId="0"/>
    <xf numFmtId="0" fontId="23" fillId="0" borderId="0"/>
    <xf numFmtId="0" fontId="0" fillId="0" borderId="0">
      <alignment vertical="center"/>
    </xf>
    <xf numFmtId="0" fontId="83" fillId="45" borderId="11" applyNumberFormat="0" applyAlignment="0" applyProtection="0">
      <alignment vertical="center"/>
    </xf>
    <xf numFmtId="0" fontId="74" fillId="0" borderId="0">
      <alignment vertical="center"/>
    </xf>
    <xf numFmtId="0" fontId="23" fillId="0" borderId="0"/>
    <xf numFmtId="0" fontId="24" fillId="0" borderId="0"/>
    <xf numFmtId="0" fontId="23" fillId="0" borderId="0">
      <alignment vertical="center"/>
    </xf>
    <xf numFmtId="0" fontId="23" fillId="0" borderId="0">
      <alignment vertical="center"/>
    </xf>
    <xf numFmtId="0" fontId="23" fillId="0" borderId="0"/>
    <xf numFmtId="0" fontId="0" fillId="0" borderId="0">
      <alignment vertical="center"/>
    </xf>
    <xf numFmtId="0" fontId="23" fillId="0" borderId="0"/>
    <xf numFmtId="0" fontId="23" fillId="0" borderId="0"/>
    <xf numFmtId="0" fontId="0" fillId="0" borderId="0">
      <alignment vertical="center"/>
    </xf>
    <xf numFmtId="0" fontId="23" fillId="0" borderId="0"/>
    <xf numFmtId="0" fontId="0" fillId="0" borderId="0">
      <alignment vertical="center"/>
    </xf>
    <xf numFmtId="0" fontId="8" fillId="0" borderId="0"/>
    <xf numFmtId="0" fontId="74" fillId="0" borderId="0">
      <alignment vertical="center"/>
    </xf>
    <xf numFmtId="0" fontId="23" fillId="41" borderId="22" applyNumberFormat="0" applyFont="0" applyAlignment="0" applyProtection="0">
      <alignment vertical="center"/>
    </xf>
    <xf numFmtId="0" fontId="74" fillId="0" borderId="0">
      <alignment vertical="center"/>
    </xf>
    <xf numFmtId="0" fontId="24" fillId="0" borderId="0"/>
    <xf numFmtId="0" fontId="78" fillId="43" borderId="0" applyNumberFormat="0" applyBorder="0" applyAlignment="0" applyProtection="0">
      <alignment vertical="center"/>
    </xf>
    <xf numFmtId="0" fontId="76" fillId="0" borderId="23" applyNumberFormat="0" applyFill="0" applyAlignment="0" applyProtection="0">
      <alignment vertical="center"/>
    </xf>
    <xf numFmtId="0" fontId="79" fillId="44" borderId="24" applyNumberFormat="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25" applyNumberFormat="0" applyFill="0" applyAlignment="0" applyProtection="0">
      <alignment vertical="center"/>
    </xf>
    <xf numFmtId="43" fontId="0" fillId="0" borderId="0" applyFont="0" applyFill="0" applyBorder="0" applyAlignment="0" applyProtection="0">
      <alignment vertical="center"/>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alignment vertical="center"/>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alignment vertical="center"/>
    </xf>
    <xf numFmtId="0" fontId="24" fillId="0" borderId="0"/>
    <xf numFmtId="0" fontId="8" fillId="0" borderId="0"/>
  </cellStyleXfs>
  <cellXfs count="404">
    <xf numFmtId="0" fontId="0" fillId="0" borderId="0" xfId="0">
      <alignment vertical="center"/>
    </xf>
    <xf numFmtId="0" fontId="1" fillId="0" borderId="0" xfId="85" applyFont="1" applyFill="1" applyAlignment="1">
      <alignment vertical="center"/>
    </xf>
    <xf numFmtId="0" fontId="1" fillId="0" borderId="0" xfId="85" applyFont="1" applyFill="1">
      <alignment vertical="center"/>
    </xf>
    <xf numFmtId="0" fontId="2" fillId="0" borderId="0" xfId="72" applyFont="1" applyFill="1" applyAlignment="1">
      <alignment horizontal="left" vertical="center"/>
    </xf>
    <xf numFmtId="0" fontId="1" fillId="0" borderId="0" xfId="46" applyFont="1" applyFill="1" applyAlignment="1"/>
    <xf numFmtId="0" fontId="3" fillId="2" borderId="0" xfId="72" applyFont="1" applyFill="1" applyAlignment="1">
      <alignment horizontal="center" vertical="center"/>
    </xf>
    <xf numFmtId="0" fontId="4" fillId="2" borderId="0" xfId="67" applyFont="1" applyFill="1" applyBorder="1" applyAlignment="1">
      <alignment horizontal="center" vertical="center"/>
    </xf>
    <xf numFmtId="0" fontId="4" fillId="2" borderId="1" xfId="67" applyFont="1" applyFill="1" applyBorder="1" applyAlignment="1">
      <alignment vertical="center"/>
    </xf>
    <xf numFmtId="0" fontId="5" fillId="2" borderId="0" xfId="72" applyFont="1" applyFill="1" applyBorder="1" applyAlignment="1">
      <alignment horizontal="right" vertical="center"/>
    </xf>
    <xf numFmtId="0" fontId="4" fillId="2" borderId="2" xfId="86" applyFont="1" applyFill="1" applyBorder="1" applyAlignment="1">
      <alignment horizontal="center" vertical="center"/>
    </xf>
    <xf numFmtId="181" fontId="4" fillId="2" borderId="2" xfId="86" applyNumberFormat="1" applyFont="1" applyFill="1" applyBorder="1" applyAlignment="1">
      <alignment horizontal="center" vertical="center"/>
    </xf>
    <xf numFmtId="0" fontId="6" fillId="2" borderId="2" xfId="86" applyFont="1" applyFill="1" applyBorder="1" applyAlignment="1">
      <alignment horizontal="center" vertical="center"/>
    </xf>
    <xf numFmtId="177" fontId="7" fillId="2" borderId="2" xfId="0" applyNumberFormat="1" applyFont="1" applyFill="1" applyBorder="1" applyAlignment="1" applyProtection="1">
      <alignment vertical="center"/>
    </xf>
    <xf numFmtId="0" fontId="6" fillId="2" borderId="2" xfId="67" applyFont="1" applyFill="1" applyBorder="1" applyAlignment="1">
      <alignment horizontal="left" vertical="center"/>
    </xf>
    <xf numFmtId="181" fontId="5" fillId="2" borderId="2" xfId="72" applyNumberFormat="1" applyFont="1" applyFill="1" applyBorder="1">
      <alignment vertical="center"/>
    </xf>
    <xf numFmtId="177" fontId="8" fillId="2" borderId="2" xfId="0" applyNumberFormat="1" applyFont="1" applyFill="1" applyBorder="1" applyAlignment="1" applyProtection="1">
      <alignment vertical="center"/>
    </xf>
    <xf numFmtId="181" fontId="5" fillId="2" borderId="2" xfId="72" applyNumberFormat="1" applyFont="1" applyFill="1" applyBorder="1" applyAlignment="1">
      <alignment horizontal="left" vertical="center" indent="1"/>
    </xf>
    <xf numFmtId="181" fontId="0" fillId="0" borderId="2" xfId="72" applyNumberFormat="1" applyFont="1" applyFill="1" applyBorder="1">
      <alignment vertical="center"/>
    </xf>
    <xf numFmtId="0" fontId="5" fillId="0" borderId="2" xfId="72" applyFont="1" applyFill="1" applyBorder="1">
      <alignment vertical="center"/>
    </xf>
    <xf numFmtId="0" fontId="1" fillId="0" borderId="2" xfId="85" applyFont="1" applyFill="1" applyBorder="1" applyAlignment="1">
      <alignment horizontal="center" vertical="center"/>
    </xf>
    <xf numFmtId="176" fontId="9" fillId="0" borderId="2" xfId="85" applyNumberFormat="1" applyFont="1" applyFill="1" applyBorder="1" applyAlignment="1">
      <alignment horizontal="center" vertical="center"/>
    </xf>
    <xf numFmtId="0" fontId="4" fillId="0" borderId="2" xfId="67" applyFont="1" applyFill="1" applyBorder="1" applyAlignment="1">
      <alignment horizontal="left" vertical="center"/>
    </xf>
    <xf numFmtId="177" fontId="7" fillId="0" borderId="2" xfId="0" applyNumberFormat="1" applyFont="1" applyFill="1" applyBorder="1" applyAlignment="1" applyProtection="1">
      <alignment vertical="center"/>
    </xf>
    <xf numFmtId="0" fontId="0" fillId="0" borderId="0" xfId="87" applyFill="1" applyAlignment="1">
      <alignment horizontal="left" vertical="center" wrapText="1"/>
    </xf>
    <xf numFmtId="0" fontId="1" fillId="0" borderId="0" xfId="84" applyFont="1" applyFill="1" applyAlignment="1">
      <alignment vertical="center"/>
    </xf>
    <xf numFmtId="0" fontId="1" fillId="0" borderId="0" xfId="84" applyFont="1" applyFill="1">
      <alignment vertical="center"/>
    </xf>
    <xf numFmtId="0" fontId="4" fillId="2" borderId="0" xfId="61" applyFont="1" applyFill="1" applyBorder="1" applyAlignment="1">
      <alignment horizontal="center" vertical="center"/>
    </xf>
    <xf numFmtId="0" fontId="4" fillId="2" borderId="1" xfId="61" applyFont="1" applyFill="1" applyBorder="1" applyAlignment="1">
      <alignment vertical="center"/>
    </xf>
    <xf numFmtId="0" fontId="6" fillId="2" borderId="2" xfId="61" applyFont="1" applyFill="1" applyBorder="1" applyAlignment="1">
      <alignment horizontal="left" vertical="center"/>
    </xf>
    <xf numFmtId="0" fontId="1" fillId="0" borderId="2" xfId="84" applyFont="1" applyFill="1" applyBorder="1" applyAlignment="1">
      <alignment horizontal="center" vertical="center"/>
    </xf>
    <xf numFmtId="176" fontId="9" fillId="0" borderId="2" xfId="84" applyNumberFormat="1" applyFont="1" applyFill="1" applyBorder="1" applyAlignment="1">
      <alignment horizontal="center" vertical="center"/>
    </xf>
    <xf numFmtId="0" fontId="4" fillId="0" borderId="2" xfId="61" applyFont="1" applyFill="1" applyBorder="1" applyAlignment="1">
      <alignment horizontal="left" vertical="center"/>
    </xf>
    <xf numFmtId="0" fontId="0" fillId="0" borderId="0" xfId="46" applyFill="1" applyAlignment="1"/>
    <xf numFmtId="181" fontId="0" fillId="0" borderId="0" xfId="46" applyNumberFormat="1" applyFill="1" applyAlignment="1">
      <alignment horizontal="center" vertical="center"/>
    </xf>
    <xf numFmtId="183" fontId="0" fillId="0" borderId="0" xfId="46" applyNumberFormat="1" applyFill="1" applyAlignment="1"/>
    <xf numFmtId="181" fontId="0" fillId="0" borderId="0" xfId="46" applyNumberFormat="1" applyFill="1" applyAlignment="1"/>
    <xf numFmtId="0" fontId="2" fillId="2" borderId="0" xfId="72" applyFont="1" applyFill="1" applyAlignment="1">
      <alignment horizontal="left" vertical="center"/>
    </xf>
    <xf numFmtId="183" fontId="0" fillId="2" borderId="0" xfId="46" applyNumberFormat="1" applyFill="1" applyAlignment="1"/>
    <xf numFmtId="181" fontId="0" fillId="2" borderId="0" xfId="46" applyNumberFormat="1" applyFill="1" applyAlignment="1"/>
    <xf numFmtId="0" fontId="0" fillId="2" borderId="0" xfId="46" applyFill="1" applyBorder="1">
      <alignment vertical="center"/>
    </xf>
    <xf numFmtId="181" fontId="9" fillId="2" borderId="0" xfId="46" applyNumberFormat="1" applyFont="1" applyFill="1" applyAlignment="1">
      <alignment horizontal="center" vertical="center"/>
    </xf>
    <xf numFmtId="183" fontId="1" fillId="2" borderId="0" xfId="46" applyNumberFormat="1" applyFont="1" applyFill="1" applyAlignment="1"/>
    <xf numFmtId="0" fontId="5" fillId="2" borderId="0" xfId="46" applyFont="1" applyFill="1" applyBorder="1" applyAlignment="1">
      <alignment horizontal="right" vertical="center"/>
    </xf>
    <xf numFmtId="177" fontId="10" fillId="2" borderId="2" xfId="0" applyNumberFormat="1" applyFont="1" applyFill="1" applyBorder="1" applyAlignment="1" applyProtection="1">
      <alignment vertical="center"/>
    </xf>
    <xf numFmtId="0" fontId="4" fillId="2" borderId="2" xfId="46" applyFont="1" applyFill="1" applyBorder="1" applyAlignment="1">
      <alignment vertical="center"/>
    </xf>
    <xf numFmtId="183" fontId="4" fillId="2" borderId="2" xfId="46" applyNumberFormat="1" applyFont="1" applyFill="1" applyBorder="1" applyAlignment="1">
      <alignment vertical="center"/>
    </xf>
    <xf numFmtId="3" fontId="8" fillId="2" borderId="2" xfId="0" applyNumberFormat="1" applyFont="1" applyFill="1" applyBorder="1" applyAlignment="1" applyProtection="1">
      <alignment vertical="center"/>
    </xf>
    <xf numFmtId="177" fontId="1" fillId="0" borderId="0" xfId="46" applyNumberFormat="1" applyFont="1" applyFill="1" applyAlignment="1"/>
    <xf numFmtId="3" fontId="8" fillId="2" borderId="2" xfId="0" applyNumberFormat="1" applyFont="1" applyFill="1" applyBorder="1" applyAlignment="1" applyProtection="1">
      <alignment horizontal="left" vertical="center" wrapText="1" indent="1"/>
    </xf>
    <xf numFmtId="0" fontId="5" fillId="2" borderId="2" xfId="46" applyFont="1" applyFill="1" applyBorder="1" applyAlignment="1">
      <alignment vertical="center"/>
    </xf>
    <xf numFmtId="181" fontId="9" fillId="2" borderId="2" xfId="75" applyNumberFormat="1" applyFont="1" applyFill="1" applyBorder="1" applyAlignment="1">
      <alignment horizontal="right" vertical="center"/>
    </xf>
    <xf numFmtId="0" fontId="1" fillId="0" borderId="0" xfId="46" applyFont="1" applyFill="1" applyBorder="1" applyAlignment="1"/>
    <xf numFmtId="0" fontId="11" fillId="2" borderId="2" xfId="46" applyFont="1" applyFill="1" applyBorder="1" applyAlignment="1">
      <alignment vertical="center"/>
    </xf>
    <xf numFmtId="0" fontId="11" fillId="2" borderId="3" xfId="46" applyFont="1" applyFill="1" applyBorder="1" applyAlignment="1">
      <alignment vertical="center"/>
    </xf>
    <xf numFmtId="181" fontId="9" fillId="2" borderId="3" xfId="75" applyNumberFormat="1" applyFont="1" applyFill="1" applyBorder="1" applyAlignment="1">
      <alignment horizontal="right" vertical="center"/>
    </xf>
    <xf numFmtId="0" fontId="5" fillId="2" borderId="3" xfId="46" applyFont="1" applyFill="1" applyBorder="1" applyAlignment="1"/>
    <xf numFmtId="181" fontId="0" fillId="2" borderId="3" xfId="46" applyNumberFormat="1" applyFont="1" applyFill="1" applyBorder="1" applyAlignment="1">
      <alignment horizontal="right" vertical="center"/>
    </xf>
    <xf numFmtId="0" fontId="5" fillId="2" borderId="2" xfId="46" applyFont="1" applyFill="1" applyBorder="1" applyAlignment="1"/>
    <xf numFmtId="181" fontId="0" fillId="2" borderId="2" xfId="46" applyNumberFormat="1" applyFont="1" applyFill="1" applyBorder="1" applyAlignment="1">
      <alignment horizontal="right" vertical="center"/>
    </xf>
    <xf numFmtId="0" fontId="11" fillId="2" borderId="2" xfId="46" applyFont="1" applyFill="1" applyBorder="1" applyAlignment="1"/>
    <xf numFmtId="0" fontId="4" fillId="2" borderId="2" xfId="0" applyFont="1" applyFill="1" applyBorder="1" applyAlignment="1">
      <alignment horizontal="left" vertical="center"/>
    </xf>
    <xf numFmtId="181" fontId="7" fillId="2" borderId="2" xfId="0" applyNumberFormat="1" applyFont="1" applyFill="1" applyBorder="1" applyAlignment="1">
      <alignment horizontal="right" vertical="center"/>
    </xf>
    <xf numFmtId="181" fontId="1" fillId="0" borderId="0" xfId="46" applyNumberFormat="1" applyFont="1" applyFill="1" applyAlignment="1"/>
    <xf numFmtId="0" fontId="0" fillId="2" borderId="0" xfId="87" applyFill="1" applyAlignment="1">
      <alignment horizontal="left" vertical="center" wrapText="1"/>
    </xf>
    <xf numFmtId="0" fontId="1" fillId="0" borderId="0" xfId="0" applyFont="1" applyFill="1" applyAlignment="1">
      <alignment vertical="center"/>
    </xf>
    <xf numFmtId="181" fontId="1" fillId="0" borderId="0" xfId="0" applyNumberFormat="1" applyFont="1" applyFill="1" applyAlignment="1"/>
    <xf numFmtId="183" fontId="1" fillId="0" borderId="0" xfId="0" applyNumberFormat="1" applyFont="1" applyFill="1" applyAlignment="1">
      <alignment vertical="center"/>
    </xf>
    <xf numFmtId="181" fontId="12" fillId="0" borderId="0" xfId="0" applyNumberFormat="1" applyFont="1" applyFill="1" applyAlignment="1">
      <alignment horizontal="right"/>
    </xf>
    <xf numFmtId="0" fontId="1" fillId="0" borderId="0" xfId="0" applyFont="1" applyFill="1" applyAlignment="1"/>
    <xf numFmtId="0" fontId="3" fillId="0" borderId="0" xfId="72" applyFont="1" applyFill="1" applyAlignment="1">
      <alignment horizontal="center" vertical="center"/>
    </xf>
    <xf numFmtId="0" fontId="0" fillId="0" borderId="1" xfId="72" applyFill="1" applyBorder="1" applyAlignment="1">
      <alignment horizontal="center" vertical="center"/>
    </xf>
    <xf numFmtId="177" fontId="12" fillId="0" borderId="0" xfId="0" applyNumberFormat="1" applyFont="1" applyFill="1" applyBorder="1" applyAlignment="1" applyProtection="1">
      <alignment horizontal="right" vertical="center"/>
      <protection locked="0"/>
    </xf>
    <xf numFmtId="0" fontId="4" fillId="0" borderId="2" xfId="0" applyFont="1" applyFill="1" applyBorder="1" applyAlignment="1">
      <alignment horizontal="center" vertical="center"/>
    </xf>
    <xf numFmtId="181" fontId="4" fillId="0" borderId="2" xfId="0" applyNumberFormat="1" applyFont="1" applyFill="1" applyBorder="1" applyAlignment="1">
      <alignment horizontal="center" vertical="center"/>
    </xf>
    <xf numFmtId="3" fontId="13" fillId="0" borderId="2" xfId="0" applyNumberFormat="1" applyFont="1" applyFill="1" applyBorder="1" applyAlignment="1" applyProtection="1">
      <alignment vertical="center"/>
    </xf>
    <xf numFmtId="3" fontId="13" fillId="2" borderId="2" xfId="0" applyNumberFormat="1" applyFont="1" applyFill="1" applyBorder="1" applyAlignment="1" applyProtection="1">
      <alignment vertical="center"/>
    </xf>
    <xf numFmtId="3" fontId="8" fillId="0" borderId="2" xfId="0" applyNumberFormat="1" applyFont="1" applyFill="1" applyBorder="1" applyAlignment="1" applyProtection="1">
      <alignment vertical="center"/>
    </xf>
    <xf numFmtId="3" fontId="8" fillId="2" borderId="2" xfId="0" applyNumberFormat="1" applyFont="1" applyFill="1" applyBorder="1" applyAlignment="1" applyProtection="1">
      <alignment horizontal="left" vertical="center" indent="1"/>
    </xf>
    <xf numFmtId="181" fontId="14" fillId="0" borderId="0" xfId="0" applyNumberFormat="1" applyFont="1" applyFill="1" applyAlignment="1">
      <alignment horizontal="right"/>
    </xf>
    <xf numFmtId="177" fontId="8" fillId="0" borderId="2" xfId="0" applyNumberFormat="1" applyFont="1" applyFill="1" applyBorder="1" applyAlignment="1" applyProtection="1">
      <alignment vertical="center"/>
    </xf>
    <xf numFmtId="3" fontId="8" fillId="0" borderId="2" xfId="0" applyNumberFormat="1" applyFont="1" applyFill="1" applyBorder="1" applyAlignment="1" applyProtection="1">
      <alignment horizontal="left" vertical="center" indent="1"/>
    </xf>
    <xf numFmtId="0" fontId="1" fillId="0" borderId="2" xfId="0" applyFont="1" applyFill="1" applyBorder="1" applyAlignment="1">
      <alignment vertical="center"/>
    </xf>
    <xf numFmtId="0" fontId="0" fillId="0" borderId="2" xfId="87" applyFill="1" applyBorder="1" applyAlignment="1">
      <alignment horizontal="left" vertical="center" wrapText="1"/>
    </xf>
    <xf numFmtId="181" fontId="1" fillId="0" borderId="2" xfId="0" applyNumberFormat="1" applyFont="1" applyFill="1" applyBorder="1" applyAlignment="1"/>
    <xf numFmtId="183" fontId="1" fillId="0" borderId="0" xfId="0" applyNumberFormat="1" applyFont="1" applyFill="1" applyAlignment="1">
      <alignment vertical="center" wrapText="1"/>
    </xf>
    <xf numFmtId="0" fontId="15" fillId="0" borderId="0" xfId="72" applyFont="1" applyFill="1" applyAlignment="1">
      <alignment horizontal="center" vertical="center"/>
    </xf>
    <xf numFmtId="0" fontId="0" fillId="0" borderId="1" xfId="72" applyFill="1" applyBorder="1" applyAlignment="1">
      <alignment horizontal="center" vertical="center" wrapText="1"/>
    </xf>
    <xf numFmtId="0" fontId="4" fillId="0" borderId="2" xfId="0" applyFont="1" applyFill="1" applyBorder="1" applyAlignment="1">
      <alignment horizontal="center" vertical="center" wrapText="1"/>
    </xf>
    <xf numFmtId="183" fontId="4" fillId="0" borderId="2" xfId="0" applyNumberFormat="1" applyFont="1" applyFill="1" applyBorder="1" applyAlignment="1">
      <alignment vertical="center" wrapText="1"/>
    </xf>
    <xf numFmtId="49" fontId="5" fillId="0" borderId="2" xfId="0" applyNumberFormat="1" applyFont="1" applyFill="1" applyBorder="1" applyAlignment="1" applyProtection="1">
      <alignment vertical="center"/>
    </xf>
    <xf numFmtId="177" fontId="8" fillId="2" borderId="4" xfId="0" applyNumberFormat="1" applyFont="1" applyFill="1" applyBorder="1" applyAlignment="1" applyProtection="1">
      <alignment vertical="center"/>
    </xf>
    <xf numFmtId="177" fontId="8" fillId="0" borderId="4" xfId="0" applyNumberFormat="1" applyFont="1" applyFill="1" applyBorder="1" applyAlignment="1" applyProtection="1">
      <alignment vertical="center"/>
    </xf>
    <xf numFmtId="0" fontId="4" fillId="2" borderId="2" xfId="0" applyFont="1" applyFill="1" applyBorder="1" applyAlignment="1">
      <alignment horizontal="center" vertical="center"/>
    </xf>
    <xf numFmtId="183" fontId="4" fillId="2" borderId="2" xfId="0" applyNumberFormat="1" applyFont="1" applyFill="1" applyBorder="1" applyAlignment="1">
      <alignment vertical="center"/>
    </xf>
    <xf numFmtId="3" fontId="8" fillId="2" borderId="2" xfId="0" applyNumberFormat="1" applyFont="1" applyFill="1" applyBorder="1" applyAlignment="1" applyProtection="1">
      <alignment vertical="center" wrapText="1"/>
    </xf>
    <xf numFmtId="181" fontId="1" fillId="2" borderId="2" xfId="0" applyNumberFormat="1" applyFont="1" applyFill="1" applyBorder="1" applyAlignment="1"/>
    <xf numFmtId="181" fontId="12" fillId="2" borderId="2" xfId="0" applyNumberFormat="1" applyFont="1" applyFill="1" applyBorder="1" applyAlignment="1">
      <alignment horizontal="right" vertical="center"/>
    </xf>
    <xf numFmtId="0" fontId="16" fillId="2" borderId="2" xfId="62" applyFont="1" applyFill="1" applyBorder="1">
      <alignment vertical="center"/>
    </xf>
    <xf numFmtId="0" fontId="16" fillId="0" borderId="2" xfId="66" applyFont="1" applyFill="1" applyBorder="1">
      <alignment vertical="center"/>
    </xf>
    <xf numFmtId="181" fontId="12" fillId="0" borderId="2" xfId="0" applyNumberFormat="1" applyFont="1" applyFill="1" applyBorder="1" applyAlignment="1">
      <alignment horizontal="right" vertical="center"/>
    </xf>
    <xf numFmtId="0" fontId="0" fillId="0" borderId="0" xfId="87" applyFill="1" applyAlignment="1">
      <alignment horizontal="left" vertical="center" indent="1"/>
    </xf>
    <xf numFmtId="0" fontId="0" fillId="0" borderId="0" xfId="87" applyFill="1">
      <alignment vertical="center"/>
    </xf>
    <xf numFmtId="0" fontId="17" fillId="0" borderId="0" xfId="72" applyFont="1" applyFill="1" applyBorder="1" applyAlignment="1">
      <alignment horizontal="center" vertical="center"/>
    </xf>
    <xf numFmtId="0" fontId="17" fillId="0" borderId="0" xfId="72" applyFont="1" applyFill="1" applyBorder="1" applyAlignment="1">
      <alignment horizontal="right" vertical="center"/>
    </xf>
    <xf numFmtId="177" fontId="18" fillId="0" borderId="0" xfId="0" applyNumberFormat="1" applyFont="1" applyFill="1" applyBorder="1" applyAlignment="1" applyProtection="1">
      <alignment horizontal="right" vertical="center"/>
      <protection locked="0"/>
    </xf>
    <xf numFmtId="14" fontId="4" fillId="0" borderId="2" xfId="83" applyNumberFormat="1" applyFont="1" applyFill="1" applyBorder="1" applyAlignment="1" applyProtection="1">
      <alignment horizontal="center" vertical="center"/>
      <protection locked="0"/>
    </xf>
    <xf numFmtId="181" fontId="6" fillId="0" borderId="2" xfId="83" applyNumberFormat="1" applyFont="1" applyFill="1" applyBorder="1" applyAlignment="1" applyProtection="1">
      <alignment horizontal="center" vertical="center" wrapText="1"/>
      <protection locked="0"/>
    </xf>
    <xf numFmtId="0" fontId="4" fillId="0" borderId="2" xfId="88" applyFont="1" applyFill="1" applyBorder="1" applyAlignment="1">
      <alignment vertical="center"/>
    </xf>
    <xf numFmtId="181" fontId="7" fillId="0" borderId="2" xfId="72" applyNumberFormat="1" applyFont="1" applyFill="1" applyBorder="1" applyAlignment="1">
      <alignment horizontal="right" vertical="center"/>
    </xf>
    <xf numFmtId="0" fontId="5" fillId="2" borderId="2" xfId="87" applyFont="1" applyFill="1" applyBorder="1" applyAlignment="1">
      <alignment horizontal="left" vertical="center" indent="1"/>
    </xf>
    <xf numFmtId="181" fontId="8" fillId="0" borderId="2" xfId="0" applyNumberFormat="1" applyFont="1" applyFill="1" applyBorder="1" applyAlignment="1">
      <alignment vertical="center"/>
    </xf>
    <xf numFmtId="0" fontId="5" fillId="0" borderId="2" xfId="0" applyFont="1" applyBorder="1" applyAlignment="1">
      <alignment horizontal="left" vertical="center" indent="1"/>
    </xf>
    <xf numFmtId="181" fontId="12" fillId="0" borderId="2" xfId="72" applyNumberFormat="1" applyFont="1" applyFill="1" applyBorder="1" applyAlignment="1">
      <alignment horizontal="right" vertical="center"/>
    </xf>
    <xf numFmtId="0" fontId="0" fillId="2" borderId="5" xfId="87" applyFill="1" applyBorder="1" applyAlignment="1">
      <alignment horizontal="left" vertical="center" wrapText="1"/>
    </xf>
    <xf numFmtId="0" fontId="19" fillId="0" borderId="0" xfId="0" applyFont="1" applyFill="1">
      <alignment vertical="center"/>
    </xf>
    <xf numFmtId="0" fontId="17" fillId="0" borderId="0" xfId="0" applyFont="1" applyFill="1">
      <alignment vertical="center"/>
    </xf>
    <xf numFmtId="0" fontId="4" fillId="0" borderId="2" xfId="88" applyFont="1" applyFill="1" applyBorder="1" applyAlignment="1">
      <alignment horizontal="center" vertical="center"/>
    </xf>
    <xf numFmtId="184" fontId="8" fillId="0" borderId="2" xfId="0" applyNumberFormat="1" applyFont="1" applyFill="1" applyBorder="1" applyAlignment="1">
      <alignment horizontal="left" vertical="center" indent="1"/>
    </xf>
    <xf numFmtId="0" fontId="0" fillId="2" borderId="0" xfId="66" applyFont="1" applyFill="1" applyAlignment="1">
      <alignment horizontal="left" vertical="center" wrapText="1"/>
    </xf>
    <xf numFmtId="181" fontId="1" fillId="0" borderId="0" xfId="88" applyNumberFormat="1" applyFont="1" applyFill="1" applyAlignment="1">
      <alignment horizontal="right"/>
    </xf>
    <xf numFmtId="0" fontId="1" fillId="0" borderId="0" xfId="88" applyFont="1" applyFill="1"/>
    <xf numFmtId="0" fontId="5" fillId="0" borderId="0" xfId="72" applyFont="1" applyFill="1" applyBorder="1" applyAlignment="1">
      <alignment horizontal="right" vertical="center"/>
    </xf>
    <xf numFmtId="0" fontId="6" fillId="0" borderId="2" xfId="72" applyFont="1" applyFill="1" applyBorder="1">
      <alignment vertical="center"/>
    </xf>
    <xf numFmtId="177" fontId="20" fillId="0" borderId="2" xfId="72" applyNumberFormat="1" applyFont="1" applyFill="1" applyBorder="1">
      <alignment vertical="center"/>
    </xf>
    <xf numFmtId="181" fontId="21" fillId="0" borderId="2" xfId="66" applyNumberFormat="1" applyFont="1" applyFill="1" applyBorder="1">
      <alignment vertical="center"/>
    </xf>
    <xf numFmtId="181" fontId="12" fillId="0" borderId="2" xfId="88" applyNumberFormat="1" applyFont="1" applyFill="1" applyBorder="1" applyAlignment="1">
      <alignment horizontal="right" vertical="center"/>
    </xf>
    <xf numFmtId="0" fontId="5" fillId="0" borderId="2" xfId="72" applyFont="1" applyFill="1" applyBorder="1" applyAlignment="1">
      <alignment horizontal="left" vertical="center"/>
    </xf>
    <xf numFmtId="185" fontId="5" fillId="0" borderId="2" xfId="72" applyNumberFormat="1" applyFont="1" applyFill="1" applyBorder="1" applyAlignment="1">
      <alignment horizontal="left" vertical="center"/>
    </xf>
    <xf numFmtId="0" fontId="5" fillId="2" borderId="2" xfId="72" applyFont="1" applyFill="1" applyBorder="1">
      <alignment vertical="center"/>
    </xf>
    <xf numFmtId="185" fontId="5" fillId="0" borderId="2" xfId="72" applyNumberFormat="1" applyFont="1" applyFill="1" applyBorder="1" applyAlignment="1">
      <alignment horizontal="left" vertical="center" indent="1"/>
    </xf>
    <xf numFmtId="0" fontId="1" fillId="0" borderId="2" xfId="88" applyFont="1" applyFill="1" applyBorder="1"/>
    <xf numFmtId="185" fontId="5" fillId="0" borderId="2" xfId="72" applyNumberFormat="1" applyFont="1" applyFill="1" applyBorder="1" applyAlignment="1">
      <alignment vertical="center"/>
    </xf>
    <xf numFmtId="0" fontId="0" fillId="0" borderId="5" xfId="66" applyFont="1" applyFill="1" applyBorder="1" applyAlignment="1">
      <alignment horizontal="left" vertical="center" wrapText="1"/>
    </xf>
    <xf numFmtId="0" fontId="1" fillId="0" borderId="0" xfId="88" applyFont="1" applyFill="1" applyBorder="1"/>
    <xf numFmtId="0" fontId="0" fillId="0" borderId="0" xfId="66" applyFont="1" applyFill="1" applyBorder="1" applyAlignment="1">
      <alignment horizontal="center" vertical="center" wrapText="1"/>
    </xf>
    <xf numFmtId="0" fontId="22" fillId="0" borderId="0" xfId="0"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xf>
    <xf numFmtId="0" fontId="0" fillId="0" borderId="0" xfId="72" applyBorder="1" applyAlignment="1">
      <alignment horizontal="right" vertical="center"/>
    </xf>
    <xf numFmtId="0" fontId="5" fillId="0" borderId="0" xfId="72" applyFont="1" applyBorder="1" applyAlignment="1">
      <alignment horizontal="right" vertical="center"/>
    </xf>
    <xf numFmtId="0" fontId="4" fillId="0" borderId="2" xfId="88" applyFont="1" applyFill="1" applyBorder="1" applyAlignment="1">
      <alignment horizontal="left" vertical="center"/>
    </xf>
    <xf numFmtId="0" fontId="10" fillId="0" borderId="2" xfId="0" applyFont="1" applyBorder="1" applyAlignment="1">
      <alignment vertical="center"/>
    </xf>
    <xf numFmtId="177" fontId="10" fillId="2" borderId="2" xfId="0" applyNumberFormat="1" applyFont="1" applyFill="1" applyBorder="1" applyAlignment="1">
      <alignment horizontal="right" vertical="center"/>
    </xf>
    <xf numFmtId="0" fontId="8" fillId="0" borderId="2" xfId="0" applyFont="1" applyFill="1" applyBorder="1" applyAlignment="1">
      <alignment vertical="center"/>
    </xf>
    <xf numFmtId="177" fontId="8" fillId="2" borderId="2" xfId="0" applyNumberFormat="1" applyFont="1" applyFill="1" applyBorder="1" applyAlignment="1">
      <alignment horizontal="right" vertical="center"/>
    </xf>
    <xf numFmtId="0" fontId="0" fillId="2" borderId="0" xfId="62" applyFont="1" applyFill="1" applyAlignment="1">
      <alignment horizontal="left" vertical="center" wrapText="1"/>
    </xf>
    <xf numFmtId="0" fontId="24" fillId="0" borderId="0" xfId="83" applyFont="1" applyFill="1" applyAlignment="1" applyProtection="1">
      <alignment vertical="center" wrapText="1"/>
      <protection locked="0"/>
    </xf>
    <xf numFmtId="0" fontId="24" fillId="0" borderId="0" xfId="83" applyFill="1" applyAlignment="1" applyProtection="1">
      <alignment vertical="center"/>
      <protection locked="0"/>
    </xf>
    <xf numFmtId="181" fontId="24" fillId="0" borderId="0" xfId="83" applyNumberFormat="1" applyFill="1" applyAlignment="1" applyProtection="1">
      <alignment vertical="center"/>
      <protection locked="0"/>
    </xf>
    <xf numFmtId="0" fontId="23" fillId="0" borderId="0" xfId="62" applyFont="1" applyFill="1" applyBorder="1" applyAlignment="1">
      <alignment horizontal="center" vertical="center"/>
    </xf>
    <xf numFmtId="0" fontId="0" fillId="2" borderId="1" xfId="62" applyFill="1" applyBorder="1" applyAlignment="1">
      <alignment horizontal="center" vertical="center"/>
    </xf>
    <xf numFmtId="0" fontId="5" fillId="2" borderId="0" xfId="62" applyFont="1" applyFill="1" applyBorder="1" applyAlignment="1">
      <alignment horizontal="right" vertical="center"/>
    </xf>
    <xf numFmtId="0" fontId="4" fillId="2" borderId="2" xfId="62" applyFont="1" applyFill="1" applyBorder="1" applyAlignment="1">
      <alignment horizontal="center" vertical="center" wrapText="1"/>
    </xf>
    <xf numFmtId="181" fontId="4" fillId="2" borderId="2" xfId="62" applyNumberFormat="1" applyFont="1" applyFill="1" applyBorder="1" applyAlignment="1">
      <alignment horizontal="center" vertical="center" wrapText="1"/>
    </xf>
    <xf numFmtId="181" fontId="10" fillId="2" borderId="2" xfId="89" applyNumberFormat="1" applyFont="1" applyFill="1" applyBorder="1" applyAlignment="1">
      <alignment horizontal="right" vertical="center"/>
    </xf>
    <xf numFmtId="49" fontId="5" fillId="2" borderId="2" xfId="0" applyNumberFormat="1" applyFont="1" applyFill="1" applyBorder="1" applyAlignment="1" applyProtection="1">
      <alignment vertical="center"/>
    </xf>
    <xf numFmtId="177" fontId="5" fillId="2" borderId="2" xfId="0" applyNumberFormat="1" applyFont="1" applyFill="1" applyBorder="1" applyAlignment="1" applyProtection="1">
      <alignment horizontal="right" vertical="center"/>
    </xf>
    <xf numFmtId="0" fontId="25" fillId="2" borderId="2" xfId="62" applyFont="1" applyFill="1" applyBorder="1" applyAlignment="1">
      <alignment horizontal="right" vertical="center"/>
    </xf>
    <xf numFmtId="177" fontId="5" fillId="0" borderId="2" xfId="0" applyNumberFormat="1" applyFont="1" applyFill="1" applyBorder="1" applyAlignment="1" applyProtection="1">
      <alignment horizontal="right" vertical="center"/>
    </xf>
    <xf numFmtId="0" fontId="25" fillId="0" borderId="2" xfId="62" applyFont="1" applyFill="1" applyBorder="1" applyAlignment="1">
      <alignment horizontal="right" vertical="center"/>
    </xf>
    <xf numFmtId="0" fontId="8" fillId="0" borderId="0" xfId="62" applyFont="1" applyFill="1" applyAlignment="1">
      <alignment horizontal="left" vertical="center" wrapText="1"/>
    </xf>
    <xf numFmtId="0" fontId="0" fillId="0" borderId="0" xfId="62" applyFont="1" applyFill="1" applyAlignment="1">
      <alignment horizontal="left" vertical="center" wrapText="1"/>
    </xf>
    <xf numFmtId="0" fontId="22" fillId="0" borderId="0" xfId="62" applyFont="1" applyFill="1" applyAlignment="1">
      <alignment vertical="center"/>
    </xf>
    <xf numFmtId="0" fontId="23" fillId="0" borderId="0" xfId="62" applyFont="1" applyFill="1" applyAlignment="1">
      <alignment vertical="center"/>
    </xf>
    <xf numFmtId="0" fontId="26" fillId="0" borderId="0" xfId="62" applyFont="1" applyFill="1" applyBorder="1" applyAlignment="1">
      <alignment horizontal="center" vertical="top"/>
    </xf>
    <xf numFmtId="0" fontId="0" fillId="0" borderId="1" xfId="62" applyFill="1" applyBorder="1" applyAlignment="1">
      <alignment horizontal="right" vertical="center"/>
    </xf>
    <xf numFmtId="0" fontId="23" fillId="0" borderId="0" xfId="62" applyFont="1" applyFill="1" applyBorder="1" applyAlignment="1">
      <alignment horizontal="right" vertical="top"/>
    </xf>
    <xf numFmtId="0" fontId="4" fillId="0" borderId="2" xfId="89" applyFont="1" applyFill="1" applyBorder="1" applyAlignment="1">
      <alignment horizontal="center" vertical="center"/>
    </xf>
    <xf numFmtId="181" fontId="4" fillId="0" borderId="2" xfId="83" applyNumberFormat="1" applyFont="1" applyFill="1" applyBorder="1" applyAlignment="1" applyProtection="1">
      <alignment horizontal="center" vertical="center" wrapText="1"/>
      <protection locked="0"/>
    </xf>
    <xf numFmtId="0" fontId="27" fillId="0" borderId="0" xfId="62" applyFont="1" applyFill="1" applyBorder="1" applyAlignment="1">
      <alignment horizontal="center" vertical="center" wrapText="1"/>
    </xf>
    <xf numFmtId="49" fontId="7" fillId="0" borderId="2" xfId="0" applyNumberFormat="1" applyFont="1" applyFill="1" applyBorder="1" applyAlignment="1" applyProtection="1">
      <alignment vertical="center"/>
    </xf>
    <xf numFmtId="177" fontId="7" fillId="0" borderId="2" xfId="0" applyNumberFormat="1" applyFont="1" applyFill="1" applyBorder="1" applyAlignment="1" applyProtection="1">
      <alignment horizontal="right" vertical="center"/>
    </xf>
    <xf numFmtId="0" fontId="28" fillId="0" borderId="2" xfId="76" applyFont="1" applyFill="1" applyBorder="1" applyAlignment="1">
      <alignment vertical="center"/>
    </xf>
    <xf numFmtId="177" fontId="12" fillId="0" borderId="2" xfId="76" applyNumberFormat="1" applyFont="1" applyFill="1" applyBorder="1" applyAlignment="1" applyProtection="1">
      <alignment horizontal="left" vertical="center"/>
      <protection locked="0"/>
    </xf>
    <xf numFmtId="186" fontId="12" fillId="0" borderId="2" xfId="76" applyNumberFormat="1" applyFont="1" applyFill="1" applyBorder="1" applyAlignment="1" applyProtection="1">
      <alignment horizontal="left" vertical="center"/>
      <protection locked="0"/>
    </xf>
    <xf numFmtId="0" fontId="12" fillId="0" borderId="2" xfId="76" applyFont="1" applyFill="1" applyBorder="1" applyAlignment="1">
      <alignment vertical="center"/>
    </xf>
    <xf numFmtId="0" fontId="12" fillId="0" borderId="2" xfId="76" applyFont="1" applyFill="1" applyBorder="1" applyAlignment="1">
      <alignment horizontal="left" vertical="center"/>
    </xf>
    <xf numFmtId="0" fontId="8" fillId="0" borderId="5" xfId="62" applyFont="1" applyFill="1" applyBorder="1" applyAlignment="1">
      <alignment horizontal="left" vertical="center" wrapText="1"/>
    </xf>
    <xf numFmtId="0" fontId="0" fillId="0" borderId="0" xfId="66" applyFill="1">
      <alignment vertical="center"/>
    </xf>
    <xf numFmtId="181" fontId="0" fillId="0" borderId="0" xfId="66" applyNumberFormat="1" applyFill="1">
      <alignment vertical="center"/>
    </xf>
    <xf numFmtId="178" fontId="0" fillId="0" borderId="0" xfId="66" applyNumberFormat="1" applyFill="1">
      <alignment vertical="center"/>
    </xf>
    <xf numFmtId="0" fontId="29" fillId="0" borderId="0" xfId="66" applyFont="1" applyFill="1" applyAlignment="1">
      <alignment horizontal="center" vertical="center"/>
    </xf>
    <xf numFmtId="181" fontId="29" fillId="0" borderId="0" xfId="66" applyNumberFormat="1" applyFont="1" applyFill="1" applyAlignment="1">
      <alignment horizontal="center" vertical="center"/>
    </xf>
    <xf numFmtId="178" fontId="29" fillId="0" borderId="0" xfId="66" applyNumberFormat="1" applyFont="1" applyFill="1" applyAlignment="1">
      <alignment horizontal="center" vertical="center"/>
    </xf>
    <xf numFmtId="0" fontId="0" fillId="0" borderId="1" xfId="72" applyBorder="1" applyAlignment="1">
      <alignment horizontal="right" vertical="center"/>
    </xf>
    <xf numFmtId="0" fontId="4" fillId="0" borderId="2" xfId="66" applyFont="1" applyFill="1" applyBorder="1" applyAlignment="1">
      <alignment horizontal="center" vertical="center"/>
    </xf>
    <xf numFmtId="178" fontId="4" fillId="0" borderId="2" xfId="83" applyNumberFormat="1" applyFont="1" applyFill="1" applyBorder="1" applyAlignment="1" applyProtection="1">
      <alignment horizontal="center" vertical="center" wrapText="1"/>
      <protection locked="0"/>
    </xf>
    <xf numFmtId="0" fontId="4" fillId="0" borderId="2" xfId="83" applyFont="1" applyFill="1" applyBorder="1" applyAlignment="1" applyProtection="1">
      <alignment horizontal="center" vertical="center" wrapText="1"/>
      <protection locked="0"/>
    </xf>
    <xf numFmtId="0" fontId="4" fillId="0" borderId="2" xfId="97" applyFont="1" applyFill="1" applyBorder="1" applyAlignment="1" applyProtection="1">
      <alignment horizontal="left" vertical="center" wrapText="1"/>
      <protection locked="0"/>
    </xf>
    <xf numFmtId="181" fontId="0" fillId="0" borderId="2" xfId="66" applyNumberFormat="1" applyFill="1" applyBorder="1">
      <alignment vertical="center"/>
    </xf>
    <xf numFmtId="186" fontId="21" fillId="0" borderId="2" xfId="66" applyNumberFormat="1" applyFont="1" applyFill="1" applyBorder="1" applyAlignment="1">
      <alignment horizontal="right" vertical="center"/>
    </xf>
    <xf numFmtId="186" fontId="0" fillId="0" borderId="0" xfId="66" applyNumberFormat="1" applyFill="1">
      <alignment vertical="center"/>
    </xf>
    <xf numFmtId="181" fontId="16" fillId="0" borderId="2" xfId="66" applyNumberFormat="1" applyFont="1" applyFill="1" applyBorder="1" applyAlignment="1">
      <alignment horizontal="right" vertical="center"/>
    </xf>
    <xf numFmtId="178" fontId="16" fillId="0" borderId="2" xfId="66" applyNumberFormat="1" applyFont="1" applyFill="1" applyBorder="1" applyAlignment="1">
      <alignment horizontal="right" vertical="center"/>
    </xf>
    <xf numFmtId="186" fontId="16" fillId="0" borderId="2" xfId="66" applyNumberFormat="1" applyFont="1" applyFill="1" applyBorder="1" applyAlignment="1">
      <alignment horizontal="right" vertical="center"/>
    </xf>
    <xf numFmtId="0" fontId="5" fillId="2" borderId="2" xfId="72" applyFont="1" applyFill="1" applyBorder="1" applyAlignment="1">
      <alignment vertical="center"/>
    </xf>
    <xf numFmtId="0" fontId="16" fillId="2" borderId="2" xfId="66" applyFont="1" applyFill="1" applyBorder="1">
      <alignment vertical="center"/>
    </xf>
    <xf numFmtId="0" fontId="21" fillId="0" borderId="2" xfId="66" applyFont="1" applyFill="1" applyBorder="1" applyAlignment="1">
      <alignment horizontal="right" vertical="center"/>
    </xf>
    <xf numFmtId="0" fontId="16" fillId="0" borderId="2" xfId="66" applyFont="1" applyFill="1" applyBorder="1" applyAlignment="1">
      <alignment vertical="center" wrapText="1"/>
    </xf>
    <xf numFmtId="0" fontId="30" fillId="0" borderId="2" xfId="66" applyFont="1" applyFill="1" applyBorder="1">
      <alignment vertical="center"/>
    </xf>
    <xf numFmtId="0" fontId="0" fillId="0" borderId="2" xfId="66" applyFill="1" applyBorder="1">
      <alignment vertical="center"/>
    </xf>
    <xf numFmtId="177" fontId="5" fillId="0" borderId="2" xfId="72" applyNumberFormat="1" applyFont="1" applyFill="1" applyBorder="1" applyAlignment="1">
      <alignment horizontal="right" vertical="center"/>
    </xf>
    <xf numFmtId="0" fontId="1" fillId="2" borderId="0" xfId="85" applyFont="1" applyFill="1" applyAlignment="1">
      <alignment vertical="center"/>
    </xf>
    <xf numFmtId="0" fontId="1" fillId="2" borderId="0" xfId="85" applyFont="1" applyFill="1">
      <alignment vertical="center"/>
    </xf>
    <xf numFmtId="177" fontId="4" fillId="2" borderId="0" xfId="67" applyNumberFormat="1" applyFont="1" applyFill="1" applyBorder="1" applyAlignment="1">
      <alignment horizontal="center" vertical="center"/>
    </xf>
    <xf numFmtId="0" fontId="4" fillId="2" borderId="2" xfId="72" applyFont="1" applyFill="1" applyBorder="1" applyAlignment="1">
      <alignment horizontal="center" vertical="center"/>
    </xf>
    <xf numFmtId="181" fontId="4" fillId="2" borderId="2" xfId="83" applyNumberFormat="1" applyFont="1" applyFill="1" applyBorder="1" applyAlignment="1" applyProtection="1">
      <alignment horizontal="center" vertical="center" wrapText="1"/>
      <protection locked="0"/>
    </xf>
    <xf numFmtId="0" fontId="4" fillId="2" borderId="2" xfId="83" applyFont="1" applyFill="1" applyBorder="1" applyAlignment="1" applyProtection="1">
      <alignment horizontal="center" vertical="center" wrapText="1"/>
      <protection locked="0"/>
    </xf>
    <xf numFmtId="0" fontId="4" fillId="2" borderId="2" xfId="67" applyFont="1" applyFill="1" applyBorder="1" applyAlignment="1">
      <alignment horizontal="center" vertical="center"/>
    </xf>
    <xf numFmtId="181" fontId="7" fillId="2" borderId="2" xfId="75" applyNumberFormat="1" applyFont="1" applyFill="1" applyBorder="1" applyAlignment="1">
      <alignment horizontal="right" vertical="center"/>
    </xf>
    <xf numFmtId="186" fontId="31" fillId="2" borderId="2" xfId="72" applyNumberFormat="1" applyFont="1" applyFill="1" applyBorder="1">
      <alignment vertical="center"/>
    </xf>
    <xf numFmtId="0" fontId="4" fillId="2" borderId="2" xfId="67" applyFont="1" applyFill="1" applyBorder="1" applyAlignment="1">
      <alignment horizontal="left" vertical="center"/>
    </xf>
    <xf numFmtId="181" fontId="12" fillId="2" borderId="2" xfId="75" applyNumberFormat="1" applyFont="1" applyFill="1" applyBorder="1" applyAlignment="1">
      <alignment horizontal="right" vertical="center"/>
    </xf>
    <xf numFmtId="186" fontId="5" fillId="2" borderId="2" xfId="72" applyNumberFormat="1" applyFont="1" applyFill="1" applyBorder="1">
      <alignment vertical="center"/>
    </xf>
    <xf numFmtId="181" fontId="5" fillId="2" borderId="2" xfId="72" applyNumberFormat="1" applyFont="1" applyFill="1" applyBorder="1" applyAlignment="1">
      <alignment horizontal="left" vertical="center" wrapText="1" indent="1"/>
    </xf>
    <xf numFmtId="0" fontId="9" fillId="2" borderId="2" xfId="85" applyFont="1" applyFill="1" applyBorder="1" applyAlignment="1">
      <alignment horizontal="center" vertical="center"/>
    </xf>
    <xf numFmtId="0" fontId="32" fillId="2" borderId="2" xfId="85" applyFont="1" applyFill="1" applyBorder="1" applyAlignment="1">
      <alignment horizontal="center" vertical="center"/>
    </xf>
    <xf numFmtId="0" fontId="33" fillId="2" borderId="2" xfId="67" applyFont="1" applyFill="1" applyBorder="1" applyAlignment="1">
      <alignment horizontal="left" vertical="center"/>
    </xf>
    <xf numFmtId="0" fontId="0" fillId="0" borderId="5" xfId="87" applyFill="1" applyBorder="1" applyAlignment="1">
      <alignment horizontal="left" vertical="center" wrapText="1"/>
    </xf>
    <xf numFmtId="0" fontId="0" fillId="2" borderId="0" xfId="46" applyFont="1" applyFill="1" applyAlignment="1">
      <alignment horizontal="left" vertical="center" wrapText="1"/>
    </xf>
    <xf numFmtId="0" fontId="12" fillId="2" borderId="0" xfId="85" applyFont="1" applyFill="1">
      <alignment vertical="center"/>
    </xf>
    <xf numFmtId="0" fontId="1" fillId="2" borderId="0" xfId="84" applyFont="1" applyFill="1" applyAlignment="1">
      <alignment vertical="center"/>
    </xf>
    <xf numFmtId="0" fontId="1" fillId="2" borderId="0" xfId="84" applyFont="1" applyFill="1">
      <alignment vertical="center"/>
    </xf>
    <xf numFmtId="177" fontId="4" fillId="2" borderId="0" xfId="61" applyNumberFormat="1" applyFont="1" applyFill="1" applyBorder="1" applyAlignment="1">
      <alignment horizontal="center" vertical="center"/>
    </xf>
    <xf numFmtId="0" fontId="4" fillId="2" borderId="2" xfId="61" applyFont="1" applyFill="1" applyBorder="1" applyAlignment="1">
      <alignment horizontal="center" vertical="center"/>
    </xf>
    <xf numFmtId="0" fontId="4" fillId="2" borderId="2" xfId="61" applyFont="1" applyFill="1" applyBorder="1" applyAlignment="1">
      <alignment horizontal="left" vertical="center"/>
    </xf>
    <xf numFmtId="0" fontId="9" fillId="2" borderId="2" xfId="84" applyFont="1" applyFill="1" applyBorder="1" applyAlignment="1">
      <alignment horizontal="center" vertical="center"/>
    </xf>
    <xf numFmtId="0" fontId="32" fillId="2" borderId="2" xfId="84" applyFont="1" applyFill="1" applyBorder="1" applyAlignment="1">
      <alignment horizontal="center" vertical="center"/>
    </xf>
    <xf numFmtId="0" fontId="33" fillId="2" borderId="2" xfId="61" applyFont="1" applyFill="1" applyBorder="1" applyAlignment="1">
      <alignment horizontal="left" vertical="center"/>
    </xf>
    <xf numFmtId="0" fontId="12" fillId="2" borderId="0" xfId="84" applyFont="1" applyFill="1">
      <alignment vertical="center"/>
    </xf>
    <xf numFmtId="0" fontId="1" fillId="2" borderId="0" xfId="46" applyFont="1" applyFill="1" applyAlignment="1"/>
    <xf numFmtId="0" fontId="0" fillId="2" borderId="0" xfId="46" applyFill="1" applyAlignment="1"/>
    <xf numFmtId="187" fontId="0" fillId="2" borderId="0" xfId="9" applyNumberFormat="1" applyFont="1" applyFill="1" applyAlignment="1">
      <alignment horizontal="center" vertical="center"/>
    </xf>
    <xf numFmtId="188" fontId="0" fillId="2" borderId="0" xfId="13" applyNumberFormat="1" applyFont="1" applyFill="1" applyAlignment="1">
      <alignment horizontal="center" vertical="center"/>
    </xf>
    <xf numFmtId="187" fontId="0" fillId="2" borderId="0" xfId="9" applyNumberFormat="1" applyFont="1" applyFill="1" applyAlignment="1"/>
    <xf numFmtId="188" fontId="0" fillId="2" borderId="0" xfId="13" applyNumberFormat="1" applyFont="1" applyFill="1" applyAlignment="1"/>
    <xf numFmtId="0" fontId="15" fillId="2" borderId="0" xfId="46" applyFont="1" applyFill="1" applyAlignment="1">
      <alignment horizontal="center" vertical="center"/>
    </xf>
    <xf numFmtId="187" fontId="15" fillId="2" borderId="0" xfId="9" applyNumberFormat="1" applyFont="1" applyFill="1" applyAlignment="1">
      <alignment horizontal="center" vertical="center"/>
    </xf>
    <xf numFmtId="188" fontId="15" fillId="2" borderId="0" xfId="13" applyNumberFormat="1" applyFont="1" applyFill="1" applyAlignment="1">
      <alignment horizontal="center" vertical="center"/>
    </xf>
    <xf numFmtId="187" fontId="4" fillId="0" borderId="2" xfId="9" applyNumberFormat="1" applyFont="1" applyFill="1" applyBorder="1" applyAlignment="1" applyProtection="1">
      <alignment horizontal="center" vertical="center" wrapText="1"/>
      <protection locked="0"/>
    </xf>
    <xf numFmtId="187" fontId="4" fillId="2" borderId="2" xfId="9" applyNumberFormat="1" applyFont="1" applyFill="1" applyBorder="1" applyAlignment="1" applyProtection="1">
      <alignment horizontal="center" vertical="center" wrapText="1"/>
      <protection locked="0"/>
    </xf>
    <xf numFmtId="188" fontId="4" fillId="0" borderId="2" xfId="13" applyNumberFormat="1" applyFont="1" applyFill="1" applyBorder="1" applyAlignment="1" applyProtection="1">
      <alignment horizontal="center" vertical="center" wrapText="1"/>
      <protection locked="0"/>
    </xf>
    <xf numFmtId="187" fontId="7" fillId="2" borderId="2" xfId="9" applyNumberFormat="1" applyFont="1" applyFill="1" applyBorder="1" applyAlignment="1">
      <alignment horizontal="right" vertical="center"/>
    </xf>
    <xf numFmtId="188" fontId="7" fillId="2" borderId="2" xfId="13" applyNumberFormat="1" applyFont="1" applyFill="1" applyBorder="1" applyAlignment="1">
      <alignment horizontal="right" vertical="center"/>
    </xf>
    <xf numFmtId="188" fontId="4" fillId="2" borderId="2" xfId="13" applyNumberFormat="1" applyFont="1" applyFill="1" applyBorder="1" applyAlignment="1">
      <alignment horizontal="right" vertical="center"/>
    </xf>
    <xf numFmtId="0" fontId="5" fillId="2" borderId="2" xfId="46" applyFont="1" applyFill="1" applyBorder="1">
      <alignment vertical="center"/>
    </xf>
    <xf numFmtId="187" fontId="8" fillId="2" borderId="2" xfId="9" applyNumberFormat="1" applyFont="1" applyFill="1" applyBorder="1" applyAlignment="1" applyProtection="1">
      <alignment vertical="center"/>
    </xf>
    <xf numFmtId="187" fontId="12" fillId="2" borderId="2" xfId="9" applyNumberFormat="1" applyFont="1" applyFill="1" applyBorder="1" applyAlignment="1">
      <alignment horizontal="right" vertical="center"/>
    </xf>
    <xf numFmtId="188" fontId="12" fillId="2" borderId="2" xfId="13" applyNumberFormat="1" applyFont="1" applyFill="1" applyBorder="1" applyAlignment="1">
      <alignment horizontal="right" vertical="center"/>
    </xf>
    <xf numFmtId="188" fontId="14" fillId="2" borderId="2" xfId="13" applyNumberFormat="1" applyFont="1" applyFill="1" applyBorder="1" applyAlignment="1">
      <alignment horizontal="right" vertical="center"/>
    </xf>
    <xf numFmtId="187" fontId="1" fillId="2" borderId="2" xfId="9" applyNumberFormat="1" applyFont="1" applyFill="1" applyBorder="1" applyAlignment="1">
      <alignment horizontal="center" vertical="center"/>
    </xf>
    <xf numFmtId="188" fontId="1" fillId="2" borderId="2" xfId="13" applyNumberFormat="1" applyFont="1" applyFill="1" applyBorder="1" applyAlignment="1">
      <alignment horizontal="center" vertical="center"/>
    </xf>
    <xf numFmtId="0" fontId="0" fillId="2" borderId="2" xfId="46" applyFill="1" applyBorder="1">
      <alignment vertical="center"/>
    </xf>
    <xf numFmtId="0" fontId="0" fillId="2" borderId="2" xfId="46" applyFill="1" applyBorder="1" applyAlignment="1">
      <alignment vertical="center"/>
    </xf>
    <xf numFmtId="0" fontId="0" fillId="2" borderId="3" xfId="46" applyFill="1" applyBorder="1" applyAlignment="1"/>
    <xf numFmtId="187" fontId="0" fillId="2" borderId="3" xfId="9" applyNumberFormat="1" applyFont="1" applyFill="1" applyBorder="1" applyAlignment="1">
      <alignment horizontal="center" vertical="center"/>
    </xf>
    <xf numFmtId="188" fontId="0" fillId="2" borderId="3" xfId="13" applyNumberFormat="1" applyFont="1" applyFill="1" applyBorder="1" applyAlignment="1">
      <alignment horizontal="center" vertical="center"/>
    </xf>
    <xf numFmtId="0" fontId="34" fillId="2" borderId="2" xfId="72" applyFont="1" applyFill="1" applyBorder="1" applyAlignment="1">
      <alignment horizontal="right" vertical="center"/>
    </xf>
    <xf numFmtId="188" fontId="34" fillId="2" borderId="2" xfId="13" applyNumberFormat="1" applyFont="1" applyFill="1" applyBorder="1" applyAlignment="1">
      <alignment horizontal="right" vertical="center"/>
    </xf>
    <xf numFmtId="0" fontId="8" fillId="2" borderId="2" xfId="0" applyFont="1" applyFill="1" applyBorder="1" applyAlignment="1">
      <alignment horizontal="left" vertical="center"/>
    </xf>
    <xf numFmtId="188" fontId="0" fillId="2" borderId="2" xfId="13" applyNumberFormat="1" applyFont="1" applyFill="1" applyBorder="1" applyAlignment="1">
      <alignment horizontal="center" vertical="center"/>
    </xf>
    <xf numFmtId="0" fontId="0" fillId="2" borderId="0" xfId="46" applyFill="1" applyAlignment="1">
      <alignment horizontal="left" vertical="center" wrapText="1"/>
    </xf>
    <xf numFmtId="187" fontId="2" fillId="2" borderId="0" xfId="9" applyNumberFormat="1" applyFont="1" applyFill="1" applyAlignment="1">
      <alignment horizontal="left" vertical="center"/>
    </xf>
    <xf numFmtId="188" fontId="2" fillId="2" borderId="0" xfId="13" applyNumberFormat="1" applyFont="1" applyFill="1" applyAlignment="1">
      <alignment horizontal="left" vertical="center"/>
    </xf>
    <xf numFmtId="0" fontId="5" fillId="2" borderId="1" xfId="46" applyFont="1" applyFill="1" applyBorder="1" applyAlignment="1">
      <alignment horizontal="right" vertical="center"/>
    </xf>
    <xf numFmtId="188" fontId="1" fillId="2" borderId="2" xfId="13" applyNumberFormat="1" applyFont="1" applyFill="1" applyBorder="1" applyAlignment="1"/>
    <xf numFmtId="188" fontId="5" fillId="2" borderId="2" xfId="13" applyNumberFormat="1" applyFont="1" applyFill="1" applyBorder="1">
      <alignment vertical="center"/>
    </xf>
    <xf numFmtId="187" fontId="5" fillId="2" borderId="2" xfId="9" applyNumberFormat="1" applyFont="1" applyFill="1" applyBorder="1">
      <alignment vertical="center"/>
    </xf>
    <xf numFmtId="181" fontId="15" fillId="0" borderId="0" xfId="72" applyNumberFormat="1" applyFont="1" applyFill="1" applyAlignment="1">
      <alignment horizontal="center" vertical="center"/>
    </xf>
    <xf numFmtId="0" fontId="35" fillId="0" borderId="0" xfId="72" applyFont="1" applyFill="1" applyAlignment="1">
      <alignment horizontal="right" vertical="center"/>
    </xf>
    <xf numFmtId="0" fontId="0" fillId="2" borderId="1" xfId="72" applyFill="1" applyBorder="1" applyAlignment="1">
      <alignment horizontal="center" vertical="center"/>
    </xf>
    <xf numFmtId="177" fontId="12" fillId="2" borderId="0" xfId="0" applyNumberFormat="1" applyFont="1" applyFill="1" applyBorder="1" applyAlignment="1" applyProtection="1">
      <alignment horizontal="right" vertical="center"/>
      <protection locked="0"/>
    </xf>
    <xf numFmtId="181" fontId="4" fillId="2" borderId="2" xfId="0" applyNumberFormat="1" applyFont="1" applyFill="1" applyBorder="1" applyAlignment="1">
      <alignment horizontal="center" vertical="center"/>
    </xf>
    <xf numFmtId="0" fontId="6" fillId="2" borderId="2" xfId="72" applyFont="1" applyFill="1" applyBorder="1">
      <alignment vertical="center"/>
    </xf>
    <xf numFmtId="183" fontId="1" fillId="0" borderId="0" xfId="86" applyNumberFormat="1" applyFont="1" applyFill="1" applyAlignment="1">
      <alignment vertical="center"/>
    </xf>
    <xf numFmtId="0" fontId="1" fillId="0" borderId="0" xfId="86" applyFont="1" applyFill="1"/>
    <xf numFmtId="0" fontId="36" fillId="0" borderId="0" xfId="72" applyFont="1" applyFill="1" applyAlignment="1">
      <alignment horizontal="left" vertical="center"/>
    </xf>
    <xf numFmtId="0" fontId="37" fillId="0" borderId="0" xfId="72" applyFont="1" applyFill="1" applyAlignment="1">
      <alignment horizontal="center" vertical="center"/>
    </xf>
    <xf numFmtId="0" fontId="17" fillId="0" borderId="1" xfId="72" applyFont="1" applyFill="1" applyBorder="1" applyAlignment="1">
      <alignment horizontal="center" vertical="center"/>
    </xf>
    <xf numFmtId="0" fontId="4" fillId="0" borderId="2" xfId="86" applyFont="1" applyFill="1" applyBorder="1" applyAlignment="1">
      <alignment horizontal="center" vertical="center"/>
    </xf>
    <xf numFmtId="181" fontId="4" fillId="0" borderId="2" xfId="86" applyNumberFormat="1" applyFont="1" applyFill="1" applyBorder="1" applyAlignment="1">
      <alignment horizontal="center" vertical="center"/>
    </xf>
    <xf numFmtId="0" fontId="4" fillId="0" borderId="2" xfId="86" applyFont="1" applyFill="1" applyBorder="1" applyAlignment="1">
      <alignment horizontal="left" vertical="center"/>
    </xf>
    <xf numFmtId="181" fontId="12" fillId="0" borderId="2" xfId="0" applyNumberFormat="1" applyFont="1" applyFill="1" applyBorder="1" applyAlignment="1" applyProtection="1">
      <alignment horizontal="right" vertical="center"/>
    </xf>
    <xf numFmtId="0" fontId="8" fillId="0" borderId="2" xfId="0" applyNumberFormat="1" applyFont="1" applyFill="1" applyBorder="1" applyAlignment="1" applyProtection="1">
      <alignment horizontal="left" vertical="center"/>
    </xf>
    <xf numFmtId="183" fontId="1" fillId="0" borderId="0" xfId="86" applyNumberFormat="1" applyFont="1" applyFill="1"/>
    <xf numFmtId="0" fontId="17" fillId="0" borderId="0" xfId="72" applyFont="1" applyFill="1" applyAlignment="1">
      <alignment horizontal="left" vertical="center" wrapText="1"/>
    </xf>
    <xf numFmtId="0" fontId="1" fillId="0" borderId="0" xfId="82" applyFont="1" applyFill="1" applyAlignment="1">
      <alignment vertical="center"/>
    </xf>
    <xf numFmtId="181" fontId="1" fillId="0" borderId="0" xfId="82" applyNumberFormat="1" applyFont="1" applyFill="1"/>
    <xf numFmtId="183" fontId="1" fillId="0" borderId="0" xfId="82" applyNumberFormat="1" applyFont="1" applyFill="1" applyAlignment="1">
      <alignment vertical="center"/>
    </xf>
    <xf numFmtId="0" fontId="1" fillId="0" borderId="0" xfId="82" applyFont="1" applyFill="1"/>
    <xf numFmtId="0" fontId="4" fillId="0" borderId="2" xfId="82" applyFont="1" applyFill="1" applyBorder="1" applyAlignment="1">
      <alignment horizontal="center" vertical="center"/>
    </xf>
    <xf numFmtId="181" fontId="20" fillId="0" borderId="2" xfId="72" applyNumberFormat="1" applyFont="1" applyFill="1" applyBorder="1">
      <alignment vertical="center"/>
    </xf>
    <xf numFmtId="0" fontId="20" fillId="0" borderId="2" xfId="72" applyFont="1" applyFill="1" applyBorder="1">
      <alignment vertical="center"/>
    </xf>
    <xf numFmtId="181" fontId="4" fillId="0" borderId="2" xfId="82" applyNumberFormat="1" applyFont="1" applyFill="1" applyBorder="1" applyAlignment="1">
      <alignment horizontal="right" vertical="center"/>
    </xf>
    <xf numFmtId="0" fontId="4" fillId="0" borderId="2" xfId="82" applyFont="1" applyFill="1" applyBorder="1" applyAlignment="1">
      <alignment horizontal="left" vertical="center"/>
    </xf>
    <xf numFmtId="186" fontId="20" fillId="0" borderId="2" xfId="72" applyNumberFormat="1" applyFont="1" applyFill="1" applyBorder="1" applyAlignment="1">
      <alignment horizontal="right" vertical="center"/>
    </xf>
    <xf numFmtId="0" fontId="5" fillId="0" borderId="2" xfId="72" applyFont="1" applyFill="1" applyBorder="1" applyAlignment="1">
      <alignment vertical="center"/>
    </xf>
    <xf numFmtId="186" fontId="5" fillId="0" borderId="2" xfId="72" applyNumberFormat="1" applyFont="1" applyFill="1" applyBorder="1" applyAlignment="1">
      <alignment horizontal="right" vertical="center"/>
    </xf>
    <xf numFmtId="0" fontId="8" fillId="0" borderId="2" xfId="0" applyFont="1" applyFill="1" applyBorder="1" applyAlignment="1">
      <alignment horizontal="left" vertical="center"/>
    </xf>
    <xf numFmtId="177" fontId="5" fillId="0" borderId="2" xfId="72" applyNumberFormat="1" applyFont="1" applyFill="1" applyBorder="1" applyAlignment="1">
      <alignment vertical="center"/>
    </xf>
    <xf numFmtId="181" fontId="12" fillId="0" borderId="2" xfId="82" applyNumberFormat="1" applyFont="1" applyFill="1" applyBorder="1" applyAlignment="1">
      <alignment horizontal="right"/>
    </xf>
    <xf numFmtId="181" fontId="12" fillId="0" borderId="2" xfId="82" applyNumberFormat="1" applyFont="1" applyFill="1" applyBorder="1" applyAlignment="1">
      <alignment horizontal="right" vertical="center"/>
    </xf>
    <xf numFmtId="0" fontId="1" fillId="0" borderId="2" xfId="82" applyFont="1" applyFill="1" applyBorder="1"/>
    <xf numFmtId="0" fontId="16" fillId="0" borderId="2" xfId="62" applyFont="1" applyFill="1" applyBorder="1">
      <alignment vertical="center"/>
    </xf>
    <xf numFmtId="181" fontId="1" fillId="0" borderId="2" xfId="82" applyNumberFormat="1" applyFont="1" applyFill="1" applyBorder="1"/>
    <xf numFmtId="0" fontId="16" fillId="0" borderId="2" xfId="62" applyFont="1" applyFill="1" applyBorder="1" applyAlignment="1">
      <alignment vertical="center" wrapText="1"/>
    </xf>
    <xf numFmtId="0" fontId="0" fillId="0" borderId="0" xfId="72" applyFill="1" applyAlignment="1">
      <alignment horizontal="left" vertical="center" wrapText="1"/>
    </xf>
    <xf numFmtId="0" fontId="0" fillId="0" borderId="0" xfId="72" applyFill="1" applyBorder="1" applyAlignment="1">
      <alignment horizontal="center" vertical="center"/>
    </xf>
    <xf numFmtId="3" fontId="8" fillId="0" borderId="0" xfId="0" applyNumberFormat="1" applyFont="1" applyFill="1" applyBorder="1" applyAlignment="1" applyProtection="1">
      <alignment horizontal="right" vertical="center"/>
    </xf>
    <xf numFmtId="0" fontId="34" fillId="0" borderId="2" xfId="72" applyFont="1" applyFill="1" applyBorder="1" applyAlignment="1">
      <alignment horizontal="right" vertical="center"/>
    </xf>
    <xf numFmtId="0" fontId="0" fillId="0" borderId="0" xfId="87" applyFill="1" applyAlignment="1">
      <alignment horizontal="left" vertical="center" indent="2"/>
    </xf>
    <xf numFmtId="0" fontId="17" fillId="0" borderId="0" xfId="72" applyFont="1" applyFill="1" applyBorder="1" applyAlignment="1">
      <alignment horizontal="left" vertical="center" indent="2"/>
    </xf>
    <xf numFmtId="177" fontId="38" fillId="0" borderId="0" xfId="0" applyNumberFormat="1" applyFont="1" applyFill="1" applyBorder="1" applyAlignment="1" applyProtection="1">
      <alignment horizontal="right" vertical="center"/>
      <protection locked="0"/>
    </xf>
    <xf numFmtId="181" fontId="6" fillId="0" borderId="2" xfId="83" applyNumberFormat="1" applyFont="1" applyFill="1" applyBorder="1" applyAlignment="1" applyProtection="1">
      <alignment horizontal="center" vertical="center" wrapText="1"/>
    </xf>
    <xf numFmtId="177" fontId="18" fillId="0" borderId="2" xfId="87" applyNumberFormat="1" applyFont="1" applyFill="1" applyBorder="1">
      <alignment vertical="center"/>
    </xf>
    <xf numFmtId="185" fontId="18" fillId="0" borderId="2" xfId="87" applyNumberFormat="1" applyFont="1" applyFill="1" applyBorder="1" applyAlignment="1">
      <alignment vertical="center"/>
    </xf>
    <xf numFmtId="185" fontId="18" fillId="0" borderId="6" xfId="87" applyNumberFormat="1" applyFont="1" applyFill="1" applyBorder="1" applyAlignment="1">
      <alignment vertical="center"/>
    </xf>
    <xf numFmtId="0" fontId="5" fillId="0" borderId="2" xfId="87" applyFont="1" applyFill="1" applyBorder="1" applyAlignment="1">
      <alignment horizontal="left" vertical="center" indent="1"/>
    </xf>
    <xf numFmtId="0" fontId="5" fillId="0" borderId="5" xfId="87" applyFont="1" applyFill="1" applyBorder="1" applyAlignment="1">
      <alignment horizontal="left" vertical="center" wrapText="1"/>
    </xf>
    <xf numFmtId="0" fontId="6" fillId="0" borderId="2" xfId="72" applyFont="1" applyFill="1" applyBorder="1" applyAlignment="1">
      <alignment horizontal="left" vertical="center"/>
    </xf>
    <xf numFmtId="181" fontId="10" fillId="0" borderId="2" xfId="72" applyNumberFormat="1" applyFont="1" applyFill="1" applyBorder="1">
      <alignment vertical="center"/>
    </xf>
    <xf numFmtId="0" fontId="5" fillId="0" borderId="2" xfId="72" applyFont="1" applyFill="1" applyBorder="1" applyAlignment="1">
      <alignment horizontal="center" vertical="center"/>
    </xf>
    <xf numFmtId="181" fontId="8" fillId="0" borderId="2" xfId="72" applyNumberFormat="1" applyFont="1" applyFill="1" applyBorder="1">
      <alignment vertical="center"/>
    </xf>
    <xf numFmtId="0" fontId="0" fillId="0" borderId="1" xfId="72" applyFill="1" applyBorder="1" applyAlignment="1">
      <alignment vertical="center"/>
    </xf>
    <xf numFmtId="177" fontId="5" fillId="0" borderId="2" xfId="72" applyNumberFormat="1" applyFont="1" applyFill="1" applyBorder="1">
      <alignment vertical="center"/>
    </xf>
    <xf numFmtId="177" fontId="1" fillId="0" borderId="0" xfId="88" applyNumberFormat="1" applyFont="1" applyFill="1"/>
    <xf numFmtId="177" fontId="5" fillId="2" borderId="2" xfId="72" applyNumberFormat="1" applyFont="1" applyFill="1" applyBorder="1">
      <alignment vertical="center"/>
    </xf>
    <xf numFmtId="0" fontId="17" fillId="2" borderId="5" xfId="72" applyFont="1" applyFill="1" applyBorder="1" applyAlignment="1">
      <alignment horizontal="left" vertical="center" wrapText="1"/>
    </xf>
    <xf numFmtId="0" fontId="17" fillId="0" borderId="0" xfId="72" applyFont="1" applyFill="1" applyBorder="1" applyAlignment="1">
      <alignment horizontal="left" vertical="center" wrapText="1"/>
    </xf>
    <xf numFmtId="0" fontId="39" fillId="2" borderId="0" xfId="0" applyFont="1" applyFill="1" applyAlignment="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40" fillId="2" borderId="0" xfId="72" applyFont="1" applyFill="1" applyAlignment="1">
      <alignment horizontal="center" vertical="center"/>
    </xf>
    <xf numFmtId="0" fontId="0" fillId="0" borderId="1" xfId="72" applyFill="1" applyBorder="1" applyAlignment="1">
      <alignment horizontal="right" vertical="center"/>
    </xf>
    <xf numFmtId="0" fontId="41" fillId="2" borderId="2" xfId="88" applyFont="1" applyFill="1" applyBorder="1" applyAlignment="1">
      <alignment horizontal="center" vertical="center"/>
    </xf>
    <xf numFmtId="0" fontId="6" fillId="0" borderId="2" xfId="97" applyFont="1" applyFill="1" applyBorder="1" applyAlignment="1" applyProtection="1">
      <alignment horizontal="left" vertical="center" wrapText="1"/>
      <protection locked="0"/>
    </xf>
    <xf numFmtId="187" fontId="6" fillId="0" borderId="2" xfId="9" applyNumberFormat="1" applyFont="1" applyFill="1" applyBorder="1" applyAlignment="1" applyProtection="1">
      <alignment horizontal="right" vertical="center" wrapText="1"/>
      <protection locked="0"/>
    </xf>
    <xf numFmtId="0" fontId="28" fillId="3" borderId="7" xfId="0" applyNumberFormat="1" applyFont="1" applyFill="1" applyBorder="1" applyAlignment="1">
      <alignment horizontal="left" vertical="center" wrapText="1"/>
    </xf>
    <xf numFmtId="187" fontId="28" fillId="2" borderId="2" xfId="9" applyNumberFormat="1" applyFont="1" applyFill="1" applyBorder="1" applyAlignment="1" applyProtection="1">
      <alignment horizontal="right" vertical="center"/>
    </xf>
    <xf numFmtId="0" fontId="12" fillId="3" borderId="7" xfId="0" applyNumberFormat="1" applyFont="1" applyFill="1" applyBorder="1" applyAlignment="1">
      <alignment horizontal="left" vertical="center" wrapText="1"/>
    </xf>
    <xf numFmtId="187" fontId="12" fillId="2" borderId="2" xfId="9" applyNumberFormat="1" applyFont="1" applyFill="1" applyBorder="1" applyAlignment="1" applyProtection="1">
      <alignment horizontal="right" vertical="center"/>
    </xf>
    <xf numFmtId="187" fontId="28" fillId="0" borderId="2" xfId="9" applyNumberFormat="1" applyFont="1" applyFill="1" applyBorder="1" applyAlignment="1" applyProtection="1">
      <alignment horizontal="right" vertical="center"/>
    </xf>
    <xf numFmtId="0" fontId="12" fillId="3" borderId="8" xfId="0" applyNumberFormat="1" applyFont="1" applyFill="1" applyBorder="1" applyAlignment="1">
      <alignment horizontal="left" vertical="center" wrapText="1"/>
    </xf>
    <xf numFmtId="0" fontId="0" fillId="0" borderId="2" xfId="0" applyFont="1" applyFill="1" applyBorder="1" applyAlignment="1"/>
    <xf numFmtId="0" fontId="0" fillId="0" borderId="5" xfId="72" applyFill="1" applyBorder="1" applyAlignment="1">
      <alignment vertical="center" wrapText="1"/>
    </xf>
    <xf numFmtId="0" fontId="0" fillId="0" borderId="0" xfId="72" applyFill="1" applyAlignment="1">
      <alignment horizontal="left" vertical="center"/>
    </xf>
    <xf numFmtId="0" fontId="0" fillId="0" borderId="0" xfId="72" applyFill="1">
      <alignment vertical="center"/>
    </xf>
    <xf numFmtId="0" fontId="42" fillId="0" borderId="0" xfId="72" applyFont="1" applyFill="1" applyAlignment="1">
      <alignment horizontal="center" vertical="center"/>
    </xf>
    <xf numFmtId="0" fontId="43" fillId="0" borderId="0" xfId="72" applyFont="1" applyFill="1" applyAlignment="1">
      <alignment horizontal="center" vertical="center"/>
    </xf>
    <xf numFmtId="181" fontId="4" fillId="4" borderId="2" xfId="83" applyNumberFormat="1" applyFont="1" applyFill="1" applyBorder="1" applyAlignment="1" applyProtection="1">
      <alignment horizontal="center" vertical="center" wrapText="1"/>
      <protection locked="0"/>
    </xf>
    <xf numFmtId="181" fontId="4" fillId="5" borderId="2" xfId="83" applyNumberFormat="1" applyFont="1" applyFill="1" applyBorder="1" applyAlignment="1" applyProtection="1">
      <alignment horizontal="center" vertical="center" wrapText="1"/>
      <protection locked="0"/>
    </xf>
    <xf numFmtId="181" fontId="4" fillId="6" borderId="2" xfId="83" applyNumberFormat="1" applyFont="1" applyFill="1" applyBorder="1" applyAlignment="1" applyProtection="1">
      <alignment horizontal="center" vertical="center" wrapText="1"/>
      <protection locked="0"/>
    </xf>
    <xf numFmtId="181" fontId="21" fillId="2" borderId="2" xfId="66" applyNumberFormat="1" applyFont="1" applyFill="1" applyBorder="1">
      <alignment vertical="center"/>
    </xf>
    <xf numFmtId="177" fontId="20" fillId="2" borderId="2" xfId="72" applyNumberFormat="1" applyFont="1" applyFill="1" applyBorder="1">
      <alignment vertical="center"/>
    </xf>
    <xf numFmtId="178" fontId="4" fillId="2" borderId="2" xfId="83" applyNumberFormat="1" applyFont="1" applyFill="1" applyBorder="1" applyAlignment="1" applyProtection="1">
      <alignment horizontal="center" vertical="center" wrapText="1"/>
      <protection locked="0"/>
    </xf>
    <xf numFmtId="0" fontId="4" fillId="2" borderId="2" xfId="97" applyFont="1" applyFill="1" applyBorder="1" applyAlignment="1" applyProtection="1">
      <alignment horizontal="left" vertical="center" wrapText="1"/>
      <protection locked="0"/>
    </xf>
    <xf numFmtId="186" fontId="20" fillId="2" borderId="2" xfId="72" applyNumberFormat="1" applyFont="1" applyFill="1" applyBorder="1">
      <alignment vertical="center"/>
    </xf>
    <xf numFmtId="181" fontId="16" fillId="2" borderId="2" xfId="66" applyNumberFormat="1" applyFont="1" applyFill="1" applyBorder="1" applyAlignment="1">
      <alignment horizontal="right" vertical="center"/>
    </xf>
    <xf numFmtId="177" fontId="5" fillId="2" borderId="2" xfId="72" applyNumberFormat="1" applyFont="1" applyFill="1" applyBorder="1" applyAlignment="1">
      <alignment horizontal="right" vertical="center"/>
    </xf>
    <xf numFmtId="186" fontId="5" fillId="2" borderId="2" xfId="72" applyNumberFormat="1" applyFont="1" applyFill="1" applyBorder="1" applyAlignment="1">
      <alignment horizontal="right" vertical="center"/>
    </xf>
    <xf numFmtId="0" fontId="0" fillId="0" borderId="2" xfId="72" applyFill="1" applyBorder="1">
      <alignment vertical="center"/>
    </xf>
    <xf numFmtId="0" fontId="0" fillId="2" borderId="2" xfId="72" applyFill="1" applyBorder="1">
      <alignment vertical="center"/>
    </xf>
    <xf numFmtId="181" fontId="0" fillId="2" borderId="2" xfId="66" applyNumberFormat="1" applyFill="1" applyBorder="1">
      <alignment vertical="center"/>
    </xf>
    <xf numFmtId="0" fontId="17" fillId="0" borderId="5" xfId="72" applyFont="1" applyFill="1" applyBorder="1" applyAlignment="1">
      <alignment horizontal="left" vertical="center" wrapText="1"/>
    </xf>
    <xf numFmtId="0" fontId="16" fillId="2" borderId="0" xfId="66" applyFont="1" applyFill="1" applyBorder="1">
      <alignment vertical="center"/>
    </xf>
    <xf numFmtId="184" fontId="7" fillId="2" borderId="2" xfId="76" applyNumberFormat="1" applyFont="1" applyFill="1" applyBorder="1" applyAlignment="1" applyProtection="1">
      <alignment horizontal="right" vertical="center"/>
    </xf>
    <xf numFmtId="186" fontId="12" fillId="2" borderId="2" xfId="13" applyNumberFormat="1" applyFont="1" applyFill="1" applyBorder="1" applyAlignment="1" applyProtection="1">
      <alignment horizontal="right" vertical="center"/>
    </xf>
    <xf numFmtId="186" fontId="7" fillId="2" borderId="2" xfId="76" applyNumberFormat="1" applyFont="1" applyFill="1" applyBorder="1" applyAlignment="1" applyProtection="1">
      <alignment horizontal="right" vertical="center"/>
    </xf>
    <xf numFmtId="182" fontId="44" fillId="0" borderId="0" xfId="76" applyNumberFormat="1" applyFont="1" applyBorder="1" applyAlignment="1">
      <alignment vertical="center"/>
    </xf>
    <xf numFmtId="41" fontId="45" fillId="2" borderId="0" xfId="49" applyFont="1" applyFill="1" applyBorder="1" applyAlignment="1">
      <alignment vertical="center"/>
    </xf>
    <xf numFmtId="41" fontId="45" fillId="0" borderId="0" xfId="49" applyFont="1" applyFill="1" applyBorder="1" applyAlignment="1">
      <alignment vertical="center"/>
    </xf>
    <xf numFmtId="182" fontId="44" fillId="0" borderId="0" xfId="76" applyNumberFormat="1" applyFont="1" applyAlignment="1">
      <alignment vertical="center"/>
    </xf>
    <xf numFmtId="41" fontId="44" fillId="0" borderId="0" xfId="49" applyFont="1" applyAlignment="1">
      <alignment vertical="center"/>
    </xf>
    <xf numFmtId="179" fontId="44" fillId="0" borderId="0" xfId="76" applyNumberFormat="1" applyFont="1" applyAlignment="1">
      <alignment vertical="center"/>
    </xf>
    <xf numFmtId="0" fontId="2" fillId="0" borderId="0" xfId="72" applyFont="1" applyFill="1" applyAlignment="1">
      <alignment vertical="center"/>
    </xf>
    <xf numFmtId="182" fontId="46" fillId="3" borderId="0" xfId="76" applyNumberFormat="1" applyFont="1" applyFill="1" applyAlignment="1" applyProtection="1">
      <alignment horizontal="center" vertical="center"/>
    </xf>
    <xf numFmtId="41" fontId="44" fillId="0" borderId="0" xfId="49" applyFont="1" applyFill="1" applyBorder="1" applyAlignment="1" applyProtection="1">
      <alignment horizontal="center" vertical="center"/>
    </xf>
    <xf numFmtId="179" fontId="14" fillId="3" borderId="0" xfId="76" applyNumberFormat="1" applyFont="1" applyFill="1" applyBorder="1" applyAlignment="1" applyProtection="1">
      <alignment horizontal="right" vertical="center"/>
    </xf>
    <xf numFmtId="182" fontId="47" fillId="3" borderId="2" xfId="88" applyNumberFormat="1" applyFont="1" applyFill="1" applyBorder="1" applyAlignment="1" applyProtection="1">
      <alignment horizontal="center" vertical="center"/>
    </xf>
    <xf numFmtId="41" fontId="47" fillId="3" borderId="2" xfId="49" applyFont="1" applyFill="1" applyBorder="1" applyAlignment="1" applyProtection="1">
      <alignment horizontal="center" vertical="center"/>
    </xf>
    <xf numFmtId="179" fontId="47" fillId="2" borderId="2" xfId="76" applyNumberFormat="1" applyFont="1" applyFill="1" applyBorder="1" applyAlignment="1">
      <alignment horizontal="center" vertical="center" wrapText="1"/>
    </xf>
    <xf numFmtId="182" fontId="4" fillId="3" borderId="2" xfId="88" applyNumberFormat="1" applyFont="1" applyFill="1" applyBorder="1" applyAlignment="1" applyProtection="1">
      <alignment horizontal="left" vertical="center" wrapText="1"/>
    </xf>
    <xf numFmtId="182" fontId="4" fillId="7" borderId="2" xfId="88" applyNumberFormat="1" applyFont="1" applyFill="1" applyBorder="1" applyAlignment="1" applyProtection="1">
      <alignment horizontal="left" vertical="center" wrapText="1"/>
    </xf>
    <xf numFmtId="177" fontId="7" fillId="2" borderId="2" xfId="49" applyNumberFormat="1" applyFont="1" applyFill="1" applyBorder="1" applyAlignment="1" applyProtection="1">
      <alignment horizontal="right" vertical="center"/>
    </xf>
    <xf numFmtId="182" fontId="12" fillId="0" borderId="2" xfId="88" applyNumberFormat="1" applyFont="1" applyFill="1" applyBorder="1" applyAlignment="1" applyProtection="1">
      <alignment horizontal="left" vertical="center" wrapText="1" indent="2"/>
    </xf>
    <xf numFmtId="182" fontId="12" fillId="7" borderId="2" xfId="88" applyNumberFormat="1" applyFont="1" applyFill="1" applyBorder="1" applyAlignment="1" applyProtection="1">
      <alignment horizontal="left" vertical="center" wrapText="1" indent="2"/>
    </xf>
    <xf numFmtId="177" fontId="7" fillId="2" borderId="2" xfId="76" applyNumberFormat="1" applyFont="1" applyFill="1" applyBorder="1" applyAlignment="1" applyProtection="1">
      <alignment horizontal="right" vertical="center"/>
    </xf>
    <xf numFmtId="182" fontId="4" fillId="0" borderId="2" xfId="88" applyNumberFormat="1" applyFont="1" applyFill="1" applyBorder="1" applyAlignment="1" applyProtection="1">
      <alignment horizontal="left" vertical="center" wrapText="1"/>
    </xf>
    <xf numFmtId="41" fontId="44" fillId="2" borderId="0" xfId="49" applyFont="1" applyFill="1" applyAlignment="1">
      <alignment vertical="center"/>
    </xf>
    <xf numFmtId="179" fontId="44" fillId="2" borderId="0" xfId="76" applyNumberFormat="1" applyFont="1" applyFill="1" applyAlignment="1">
      <alignment vertical="center"/>
    </xf>
    <xf numFmtId="0" fontId="34" fillId="0" borderId="0" xfId="72" applyFont="1" applyFill="1" applyAlignment="1">
      <alignment vertical="center"/>
    </xf>
    <xf numFmtId="41" fontId="44" fillId="2" borderId="0" xfId="49" applyFont="1" applyFill="1" applyBorder="1" applyAlignment="1" applyProtection="1">
      <alignment horizontal="center" vertical="center"/>
    </xf>
    <xf numFmtId="179" fontId="14" fillId="2" borderId="0" xfId="76" applyNumberFormat="1" applyFont="1" applyFill="1" applyBorder="1" applyAlignment="1" applyProtection="1">
      <alignment horizontal="right" vertical="center"/>
    </xf>
    <xf numFmtId="41" fontId="47" fillId="2" borderId="2" xfId="49" applyFont="1" applyFill="1" applyBorder="1" applyAlignment="1" applyProtection="1">
      <alignment horizontal="center" vertical="center"/>
    </xf>
    <xf numFmtId="0" fontId="7" fillId="2" borderId="2" xfId="76" applyNumberFormat="1" applyFont="1" applyFill="1" applyBorder="1" applyAlignment="1" applyProtection="1">
      <alignment horizontal="right" vertical="center"/>
    </xf>
    <xf numFmtId="186" fontId="44" fillId="0" borderId="0" xfId="76" applyNumberFormat="1" applyFont="1" applyBorder="1" applyAlignment="1">
      <alignment vertical="center"/>
    </xf>
    <xf numFmtId="182" fontId="12" fillId="0" borderId="2" xfId="88" applyNumberFormat="1" applyFont="1" applyFill="1" applyBorder="1" applyAlignment="1" applyProtection="1">
      <alignment horizontal="left" vertical="center" wrapText="1" indent="1"/>
    </xf>
    <xf numFmtId="177" fontId="12" fillId="2" borderId="2" xfId="49" applyNumberFormat="1" applyFont="1" applyFill="1" applyBorder="1" applyAlignment="1" applyProtection="1">
      <alignment horizontal="right" vertical="center"/>
    </xf>
    <xf numFmtId="187" fontId="7" fillId="2" borderId="2" xfId="9" applyNumberFormat="1" applyFont="1" applyFill="1" applyBorder="1" applyAlignment="1" applyProtection="1">
      <alignment horizontal="right" vertical="center"/>
    </xf>
    <xf numFmtId="182" fontId="12" fillId="0" borderId="2" xfId="88" applyNumberFormat="1" applyFont="1" applyFill="1" applyBorder="1" applyAlignment="1" applyProtection="1">
      <alignment horizontal="left" vertical="center" wrapText="1"/>
    </xf>
    <xf numFmtId="186" fontId="12" fillId="2" borderId="2" xfId="76" applyNumberFormat="1" applyFont="1" applyFill="1" applyBorder="1" applyAlignment="1" applyProtection="1">
      <alignment horizontal="right" vertical="center"/>
    </xf>
    <xf numFmtId="182" fontId="17" fillId="0" borderId="5" xfId="76" applyNumberFormat="1" applyFont="1" applyBorder="1" applyAlignment="1">
      <alignment horizontal="left" vertical="center" wrapText="1"/>
    </xf>
    <xf numFmtId="182" fontId="17" fillId="0" borderId="5" xfId="76" applyNumberFormat="1" applyFont="1" applyBorder="1" applyAlignment="1">
      <alignment horizontal="left" vertical="center"/>
    </xf>
    <xf numFmtId="180" fontId="44" fillId="0" borderId="0" xfId="76" applyNumberFormat="1" applyFont="1" applyBorder="1" applyAlignment="1">
      <alignment vertical="center"/>
    </xf>
    <xf numFmtId="182" fontId="46" fillId="3" borderId="0" xfId="76" applyNumberFormat="1" applyFont="1" applyFill="1" applyAlignment="1" applyProtection="1" quotePrefix="1">
      <alignment horizontal="center" vertical="center"/>
    </xf>
  </cellXfs>
  <cellStyles count="11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输出 2" xfId="45"/>
    <cellStyle name="常规 2 2 3"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10" xfId="61"/>
    <cellStyle name="常规 2 3" xfId="62"/>
    <cellStyle name="适中 2" xfId="63"/>
    <cellStyle name="40% - 强调文字颜色 6" xfId="64" builtinId="51"/>
    <cellStyle name="60% - 强调文字颜色 6" xfId="65" builtinId="52"/>
    <cellStyle name="常规 2 3 2" xfId="66"/>
    <cellStyle name="常规 10 2" xfId="67"/>
    <cellStyle name="标题 2 2" xfId="68"/>
    <cellStyle name="标题 3 2" xfId="69"/>
    <cellStyle name="标题 4 2" xfId="70"/>
    <cellStyle name="差 2" xfId="71"/>
    <cellStyle name="常规 2" xfId="72"/>
    <cellStyle name="常规 2 4" xfId="73"/>
    <cellStyle name="常规 2 5" xfId="74"/>
    <cellStyle name="千位分隔[0] 3 2" xfId="75"/>
    <cellStyle name="常规 2 6" xfId="76"/>
    <cellStyle name="常规 2 6 2" xfId="77"/>
    <cellStyle name="常规 2 7" xfId="78"/>
    <cellStyle name="常规 2 8" xfId="79"/>
    <cellStyle name="输入 2" xfId="80"/>
    <cellStyle name="常规 2 9" xfId="81"/>
    <cellStyle name="常规 3" xfId="82"/>
    <cellStyle name="常规_2007人代会数据 2" xfId="83"/>
    <cellStyle name="常规 3 2" xfId="84"/>
    <cellStyle name="常规 3 2 2" xfId="85"/>
    <cellStyle name="常规 3 3" xfId="86"/>
    <cellStyle name="常规 3 4" xfId="87"/>
    <cellStyle name="常规 4" xfId="88"/>
    <cellStyle name="常规 4 2" xfId="89"/>
    <cellStyle name="常规 4 2 2" xfId="90"/>
    <cellStyle name="常规 4 2 3" xfId="91"/>
    <cellStyle name="常规 4 3" xfId="92"/>
    <cellStyle name="常规 5" xfId="93"/>
    <cellStyle name="常规 6 2" xfId="94"/>
    <cellStyle name="注释 2" xfId="95"/>
    <cellStyle name="常规 7" xfId="96"/>
    <cellStyle name="常规 9" xfId="97"/>
    <cellStyle name="好 2" xfId="98"/>
    <cellStyle name="汇总 2" xfId="99"/>
    <cellStyle name="检查单元格 2" xfId="100"/>
    <cellStyle name="解释性文本 2" xfId="101"/>
    <cellStyle name="警告文本 2" xfId="102"/>
    <cellStyle name="链接单元格 2" xfId="103"/>
    <cellStyle name="千位分隔 2" xfId="104"/>
    <cellStyle name="千位分隔 2 2" xfId="105"/>
    <cellStyle name="千位分隔 2 3" xfId="106"/>
    <cellStyle name="千位分隔 2 3 2 2 2" xfId="107"/>
    <cellStyle name="千位分隔 2 3 2 2 2 2" xfId="108"/>
    <cellStyle name="千位分隔 2 3 2 2 2 3" xfId="109"/>
    <cellStyle name="千位分隔 2 4 2" xfId="110"/>
    <cellStyle name="千位分隔[0] 6" xfId="111"/>
    <cellStyle name="千位分隔[0] 6 2" xfId="112"/>
    <cellStyle name="千位分隔[0] 7" xfId="113"/>
    <cellStyle name="样式 1" xfId="114"/>
    <cellStyle name="常规_exceltmp1" xfId="115"/>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I24"/>
  <sheetViews>
    <sheetView showZeros="0" tabSelected="1" workbookViewId="0">
      <selection activeCell="E12" sqref="E12"/>
    </sheetView>
  </sheetViews>
  <sheetFormatPr defaultColWidth="9" defaultRowHeight="20.45" customHeight="1"/>
  <cols>
    <col min="1" max="1" width="44.25" style="371" customWidth="1"/>
    <col min="2" max="2" width="23.375" style="388" customWidth="1"/>
    <col min="3" max="3" width="23.375" style="389" customWidth="1"/>
    <col min="4" max="4" width="9" style="368"/>
    <col min="5" max="5" width="29.75" style="371" customWidth="1"/>
    <col min="6" max="16384" width="9" style="371"/>
  </cols>
  <sheetData>
    <row r="1" s="346" customFormat="1" ht="27.75" customHeight="1" spans="1:5">
      <c r="A1" s="374" t="s">
        <v>0</v>
      </c>
      <c r="B1" s="374"/>
      <c r="C1" s="374"/>
      <c r="D1" s="390"/>
      <c r="E1" s="390"/>
    </row>
    <row r="2" s="368" customFormat="1" ht="24" spans="1:3">
      <c r="A2" s="404" t="s">
        <v>1</v>
      </c>
      <c r="B2" s="375"/>
      <c r="C2" s="375"/>
    </row>
    <row r="3" s="368" customFormat="1" ht="23.25" customHeight="1" spans="1:3">
      <c r="A3" s="371"/>
      <c r="B3" s="391"/>
      <c r="C3" s="392" t="s">
        <v>2</v>
      </c>
    </row>
    <row r="4" s="368" customFormat="1" ht="23.25" customHeight="1" spans="1:3">
      <c r="A4" s="378" t="s">
        <v>3</v>
      </c>
      <c r="B4" s="393" t="s">
        <v>4</v>
      </c>
      <c r="C4" s="380" t="s">
        <v>5</v>
      </c>
    </row>
    <row r="5" s="368" customFormat="1" ht="23.25" customHeight="1" spans="1:8">
      <c r="A5" s="381" t="s">
        <v>6</v>
      </c>
      <c r="B5" s="383">
        <f>SUM(B6:B23)</f>
        <v>26.613325</v>
      </c>
      <c r="C5" s="394">
        <v>14.79</v>
      </c>
      <c r="H5" s="395"/>
    </row>
    <row r="6" s="368" customFormat="1" ht="23.25" customHeight="1" spans="1:8">
      <c r="A6" s="387" t="s">
        <v>7</v>
      </c>
      <c r="B6" s="383"/>
      <c r="C6" s="394"/>
      <c r="H6" s="395"/>
    </row>
    <row r="7" s="368" customFormat="1" ht="23.25" customHeight="1" spans="1:9">
      <c r="A7" s="396" t="s">
        <v>8</v>
      </c>
      <c r="B7" s="397"/>
      <c r="C7" s="394"/>
      <c r="H7" s="395"/>
      <c r="I7" s="403"/>
    </row>
    <row r="8" s="368" customFormat="1" ht="23.25" customHeight="1" spans="1:8">
      <c r="A8" s="396" t="s">
        <v>9</v>
      </c>
      <c r="B8" s="397"/>
      <c r="C8" s="394"/>
      <c r="H8" s="395"/>
    </row>
    <row r="9" s="368" customFormat="1" ht="23.25" customHeight="1" spans="1:8">
      <c r="A9" s="396" t="s">
        <v>10</v>
      </c>
      <c r="B9" s="397"/>
      <c r="C9" s="394"/>
      <c r="H9" s="395"/>
    </row>
    <row r="10" s="368" customFormat="1" ht="23.25" customHeight="1" spans="1:8">
      <c r="A10" s="396" t="s">
        <v>11</v>
      </c>
      <c r="B10" s="397"/>
      <c r="C10" s="394"/>
      <c r="H10" s="395"/>
    </row>
    <row r="11" s="368" customFormat="1" ht="23.25" customHeight="1" spans="1:8">
      <c r="A11" s="396" t="s">
        <v>12</v>
      </c>
      <c r="B11" s="397"/>
      <c r="C11" s="394"/>
      <c r="H11" s="395"/>
    </row>
    <row r="12" s="368" customFormat="1" ht="23.25" customHeight="1" spans="1:8">
      <c r="A12" s="396" t="s">
        <v>13</v>
      </c>
      <c r="B12" s="397"/>
      <c r="C12" s="394"/>
      <c r="H12" s="395"/>
    </row>
    <row r="13" s="368" customFormat="1" ht="23.25" customHeight="1" spans="1:8">
      <c r="A13" s="396" t="s">
        <v>14</v>
      </c>
      <c r="B13" s="397"/>
      <c r="C13" s="394"/>
      <c r="H13" s="395"/>
    </row>
    <row r="14" s="368" customFormat="1" ht="23.25" customHeight="1" spans="1:8">
      <c r="A14" s="396" t="s">
        <v>15</v>
      </c>
      <c r="B14" s="397"/>
      <c r="C14" s="394"/>
      <c r="H14" s="395"/>
    </row>
    <row r="15" s="368" customFormat="1" ht="23.25" customHeight="1" spans="1:8">
      <c r="A15" s="396" t="s">
        <v>16</v>
      </c>
      <c r="B15" s="397"/>
      <c r="C15" s="394"/>
      <c r="H15" s="395"/>
    </row>
    <row r="16" s="368" customFormat="1" ht="23.25" customHeight="1" spans="1:8">
      <c r="A16" s="396" t="s">
        <v>17</v>
      </c>
      <c r="B16" s="397"/>
      <c r="C16" s="394"/>
      <c r="H16" s="395"/>
    </row>
    <row r="17" s="368" customFormat="1" ht="23.25" customHeight="1" spans="1:8">
      <c r="A17" s="396" t="s">
        <v>18</v>
      </c>
      <c r="B17" s="397"/>
      <c r="C17" s="394"/>
      <c r="H17" s="395"/>
    </row>
    <row r="18" s="368" customFormat="1" ht="23.25" customHeight="1" spans="1:8">
      <c r="A18" s="396" t="s">
        <v>19</v>
      </c>
      <c r="B18" s="397"/>
      <c r="C18" s="394"/>
      <c r="H18" s="395"/>
    </row>
    <row r="19" s="368" customFormat="1" ht="23.25" customHeight="1" spans="1:8">
      <c r="A19" s="387" t="s">
        <v>20</v>
      </c>
      <c r="B19" s="383">
        <v>26.613325</v>
      </c>
      <c r="C19" s="394">
        <v>14.79</v>
      </c>
      <c r="H19" s="395"/>
    </row>
    <row r="20" s="368" customFormat="1" ht="23.25" customHeight="1" spans="1:8">
      <c r="A20" s="381" t="s">
        <v>21</v>
      </c>
      <c r="B20" s="398">
        <f>SUM(B21)</f>
        <v>0</v>
      </c>
      <c r="C20" s="367"/>
      <c r="E20" s="371"/>
      <c r="F20" s="371"/>
      <c r="G20" s="371"/>
      <c r="H20" s="395"/>
    </row>
    <row r="21" s="368" customFormat="1" ht="23.25" customHeight="1" spans="1:8">
      <c r="A21" s="399" t="s">
        <v>22</v>
      </c>
      <c r="B21" s="340"/>
      <c r="C21" s="400"/>
      <c r="E21" s="371"/>
      <c r="F21" s="371"/>
      <c r="G21" s="371"/>
      <c r="H21" s="395"/>
    </row>
    <row r="22" s="368" customFormat="1" customHeight="1" spans="1:8">
      <c r="A22" s="387" t="s">
        <v>23</v>
      </c>
      <c r="B22" s="398">
        <f>SUM(B23)</f>
        <v>0</v>
      </c>
      <c r="C22" s="367"/>
      <c r="E22" s="371"/>
      <c r="F22" s="371"/>
      <c r="G22" s="371"/>
      <c r="H22" s="395"/>
    </row>
    <row r="23" s="368" customFormat="1" customHeight="1" spans="1:8">
      <c r="A23" s="399" t="s">
        <v>24</v>
      </c>
      <c r="B23" s="340"/>
      <c r="C23" s="400"/>
      <c r="E23" s="371"/>
      <c r="F23" s="371"/>
      <c r="G23" s="371"/>
      <c r="H23" s="395"/>
    </row>
    <row r="24" ht="20.25" customHeight="1" spans="1:3">
      <c r="A24" s="401" t="s">
        <v>25</v>
      </c>
      <c r="B24" s="402"/>
      <c r="C24" s="402"/>
    </row>
  </sheetData>
  <mergeCells count="2">
    <mergeCell ref="A2:C2"/>
    <mergeCell ref="A24:C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1"/>
  <sheetViews>
    <sheetView showZeros="0" workbookViewId="0">
      <selection activeCell="G12" sqref="G12"/>
    </sheetView>
  </sheetViews>
  <sheetFormatPr defaultColWidth="9" defaultRowHeight="20.1" customHeight="1" outlineLevelCol="4"/>
  <cols>
    <col min="1" max="1" width="39" style="64" customWidth="1"/>
    <col min="2" max="2" width="11.875" style="65" customWidth="1"/>
    <col min="3" max="3" width="51.125" style="66" customWidth="1"/>
    <col min="4" max="4" width="11.875" style="67" customWidth="1"/>
    <col min="5" max="5" width="13" style="68" customWidth="1"/>
    <col min="6" max="16384" width="9" style="68"/>
  </cols>
  <sheetData>
    <row r="1" customHeight="1" spans="1:4">
      <c r="A1" s="3" t="s">
        <v>769</v>
      </c>
      <c r="B1" s="3"/>
      <c r="C1" s="3"/>
      <c r="D1" s="3"/>
    </row>
    <row r="2" ht="29.25" customHeight="1" spans="1:4">
      <c r="A2" s="69" t="s">
        <v>770</v>
      </c>
      <c r="B2" s="69"/>
      <c r="C2" s="69"/>
      <c r="D2" s="69"/>
    </row>
    <row r="3" ht="11.25" customHeight="1" spans="1:4">
      <c r="A3" s="85"/>
      <c r="B3" s="268"/>
      <c r="C3" s="85"/>
      <c r="D3" s="269"/>
    </row>
    <row r="4" customHeight="1" spans="1:4">
      <c r="A4" s="270"/>
      <c r="B4" s="270"/>
      <c r="C4" s="270"/>
      <c r="D4" s="271" t="s">
        <v>2</v>
      </c>
    </row>
    <row r="5" ht="24" customHeight="1" spans="1:4">
      <c r="A5" s="92" t="s">
        <v>771</v>
      </c>
      <c r="B5" s="272" t="s">
        <v>4</v>
      </c>
      <c r="C5" s="92" t="s">
        <v>136</v>
      </c>
      <c r="D5" s="272" t="s">
        <v>4</v>
      </c>
    </row>
    <row r="6" ht="24" customHeight="1" spans="1:5">
      <c r="A6" s="273" t="s">
        <v>588</v>
      </c>
      <c r="B6" s="43">
        <f>SUM(B7:B16)</f>
        <v>0</v>
      </c>
      <c r="C6" s="122" t="s">
        <v>589</v>
      </c>
      <c r="D6" s="43">
        <f>SUM(D7:D19)</f>
        <v>0</v>
      </c>
      <c r="E6" s="65"/>
    </row>
    <row r="7" ht="24" customHeight="1" spans="1:5">
      <c r="A7" s="46" t="s">
        <v>772</v>
      </c>
      <c r="B7" s="15"/>
      <c r="C7" s="77" t="s">
        <v>773</v>
      </c>
      <c r="D7" s="96"/>
      <c r="E7" s="65"/>
    </row>
    <row r="8" ht="21" customHeight="1" spans="1:4">
      <c r="A8" s="46" t="s">
        <v>774</v>
      </c>
      <c r="B8" s="15"/>
      <c r="C8" s="77" t="s">
        <v>775</v>
      </c>
      <c r="D8" s="15"/>
    </row>
    <row r="9" ht="21" customHeight="1" spans="1:4">
      <c r="A9" s="46" t="s">
        <v>776</v>
      </c>
      <c r="B9" s="15"/>
      <c r="C9" s="77" t="s">
        <v>777</v>
      </c>
      <c r="D9" s="15"/>
    </row>
    <row r="10" ht="21" customHeight="1" spans="1:4">
      <c r="A10" s="46" t="s">
        <v>778</v>
      </c>
      <c r="B10" s="15"/>
      <c r="C10" s="77" t="s">
        <v>779</v>
      </c>
      <c r="D10" s="15"/>
    </row>
    <row r="11" ht="21" customHeight="1" spans="1:4">
      <c r="A11" s="46" t="s">
        <v>780</v>
      </c>
      <c r="B11" s="15"/>
      <c r="C11" s="77" t="s">
        <v>781</v>
      </c>
      <c r="D11" s="15"/>
    </row>
    <row r="12" ht="21" customHeight="1" spans="1:4">
      <c r="A12" s="46" t="s">
        <v>782</v>
      </c>
      <c r="B12" s="15"/>
      <c r="C12" s="77" t="s">
        <v>783</v>
      </c>
      <c r="D12" s="15"/>
    </row>
    <row r="13" ht="21" customHeight="1" spans="1:4">
      <c r="A13" s="46" t="s">
        <v>784</v>
      </c>
      <c r="B13" s="15"/>
      <c r="C13" s="77" t="s">
        <v>785</v>
      </c>
      <c r="D13" s="15"/>
    </row>
    <row r="14" ht="21" customHeight="1" spans="1:4">
      <c r="A14" s="46" t="s">
        <v>786</v>
      </c>
      <c r="B14" s="15"/>
      <c r="C14" s="77" t="s">
        <v>787</v>
      </c>
      <c r="D14" s="15"/>
    </row>
    <row r="15" ht="21" customHeight="1" spans="1:4">
      <c r="A15" s="46" t="s">
        <v>788</v>
      </c>
      <c r="B15" s="15"/>
      <c r="C15" s="77" t="s">
        <v>789</v>
      </c>
      <c r="D15" s="15"/>
    </row>
    <row r="16" ht="21" customHeight="1" spans="1:4">
      <c r="A16" s="46" t="s">
        <v>790</v>
      </c>
      <c r="B16" s="15"/>
      <c r="C16" s="77" t="s">
        <v>791</v>
      </c>
      <c r="D16" s="15"/>
    </row>
    <row r="17" ht="21" customHeight="1" spans="1:4">
      <c r="A17" s="46"/>
      <c r="B17" s="15"/>
      <c r="C17" s="77" t="s">
        <v>792</v>
      </c>
      <c r="D17" s="15"/>
    </row>
    <row r="18" ht="21" customHeight="1" spans="1:4">
      <c r="A18" s="46"/>
      <c r="B18" s="15"/>
      <c r="C18" s="77" t="s">
        <v>793</v>
      </c>
      <c r="D18" s="15"/>
    </row>
    <row r="19" ht="21" customHeight="1" spans="1:4">
      <c r="A19" s="46"/>
      <c r="B19" s="15"/>
      <c r="C19" s="77" t="s">
        <v>794</v>
      </c>
      <c r="D19" s="15"/>
    </row>
    <row r="20" ht="35.1" customHeight="1" spans="1:4">
      <c r="A20" s="218"/>
      <c r="B20" s="218"/>
      <c r="C20" s="218"/>
      <c r="D20" s="218"/>
    </row>
    <row r="21" customHeight="1" spans="2:2">
      <c r="B21" s="23"/>
    </row>
  </sheetData>
  <mergeCells count="5">
    <mergeCell ref="A1:B1"/>
    <mergeCell ref="C1:D1"/>
    <mergeCell ref="A2:D2"/>
    <mergeCell ref="A4:C4"/>
    <mergeCell ref="A20:D20"/>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N27"/>
  <sheetViews>
    <sheetView showZeros="0" workbookViewId="0">
      <selection activeCell="N10" sqref="N10"/>
    </sheetView>
  </sheetViews>
  <sheetFormatPr defaultColWidth="12.75" defaultRowHeight="13.5"/>
  <cols>
    <col min="1" max="1" width="33" style="231" customWidth="1"/>
    <col min="2" max="5" width="12.625" style="232" customWidth="1"/>
    <col min="6" max="6" width="12.625" style="233" customWidth="1"/>
    <col min="7" max="7" width="11.375" style="233" customWidth="1"/>
    <col min="8" max="8" width="37.375" style="37" customWidth="1"/>
    <col min="9" max="12" width="12.5" style="234" customWidth="1"/>
    <col min="13" max="13" width="12.5" style="235" customWidth="1"/>
    <col min="14" max="14" width="11.625" style="235" customWidth="1"/>
    <col min="15" max="255" width="9" style="231" customWidth="1"/>
    <col min="256" max="256" width="29.625" style="231" customWidth="1"/>
    <col min="257" max="257" width="12.75" style="231"/>
    <col min="258" max="258" width="29.75" style="231" customWidth="1"/>
    <col min="259" max="259" width="17" style="231" customWidth="1"/>
    <col min="260" max="260" width="37" style="231" customWidth="1"/>
    <col min="261" max="261" width="17.375" style="231" customWidth="1"/>
    <col min="262" max="511" width="9" style="231" customWidth="1"/>
    <col min="512" max="512" width="29.625" style="231" customWidth="1"/>
    <col min="513" max="513" width="12.75" style="231"/>
    <col min="514" max="514" width="29.75" style="231" customWidth="1"/>
    <col min="515" max="515" width="17" style="231" customWidth="1"/>
    <col min="516" max="516" width="37" style="231" customWidth="1"/>
    <col min="517" max="517" width="17.375" style="231" customWidth="1"/>
    <col min="518" max="767" width="9" style="231" customWidth="1"/>
    <col min="768" max="768" width="29.625" style="231" customWidth="1"/>
    <col min="769" max="769" width="12.75" style="231"/>
    <col min="770" max="770" width="29.75" style="231" customWidth="1"/>
    <col min="771" max="771" width="17" style="231" customWidth="1"/>
    <col min="772" max="772" width="37" style="231" customWidth="1"/>
    <col min="773" max="773" width="17.375" style="231" customWidth="1"/>
    <col min="774" max="1023" width="9" style="231" customWidth="1"/>
    <col min="1024" max="1024" width="29.625" style="231" customWidth="1"/>
    <col min="1025" max="1025" width="12.75" style="231"/>
    <col min="1026" max="1026" width="29.75" style="231" customWidth="1"/>
    <col min="1027" max="1027" width="17" style="231" customWidth="1"/>
    <col min="1028" max="1028" width="37" style="231" customWidth="1"/>
    <col min="1029" max="1029" width="17.375" style="231" customWidth="1"/>
    <col min="1030" max="1279" width="9" style="231" customWidth="1"/>
    <col min="1280" max="1280" width="29.625" style="231" customWidth="1"/>
    <col min="1281" max="1281" width="12.75" style="231"/>
    <col min="1282" max="1282" width="29.75" style="231" customWidth="1"/>
    <col min="1283" max="1283" width="17" style="231" customWidth="1"/>
    <col min="1284" max="1284" width="37" style="231" customWidth="1"/>
    <col min="1285" max="1285" width="17.375" style="231" customWidth="1"/>
    <col min="1286" max="1535" width="9" style="231" customWidth="1"/>
    <col min="1536" max="1536" width="29.625" style="231" customWidth="1"/>
    <col min="1537" max="1537" width="12.75" style="231"/>
    <col min="1538" max="1538" width="29.75" style="231" customWidth="1"/>
    <col min="1539" max="1539" width="17" style="231" customWidth="1"/>
    <col min="1540" max="1540" width="37" style="231" customWidth="1"/>
    <col min="1541" max="1541" width="17.375" style="231" customWidth="1"/>
    <col min="1542" max="1791" width="9" style="231" customWidth="1"/>
    <col min="1792" max="1792" width="29.625" style="231" customWidth="1"/>
    <col min="1793" max="1793" width="12.75" style="231"/>
    <col min="1794" max="1794" width="29.75" style="231" customWidth="1"/>
    <col min="1795" max="1795" width="17" style="231" customWidth="1"/>
    <col min="1796" max="1796" width="37" style="231" customWidth="1"/>
    <col min="1797" max="1797" width="17.375" style="231" customWidth="1"/>
    <col min="1798" max="2047" width="9" style="231" customWidth="1"/>
    <col min="2048" max="2048" width="29.625" style="231" customWidth="1"/>
    <col min="2049" max="2049" width="12.75" style="231"/>
    <col min="2050" max="2050" width="29.75" style="231" customWidth="1"/>
    <col min="2051" max="2051" width="17" style="231" customWidth="1"/>
    <col min="2052" max="2052" width="37" style="231" customWidth="1"/>
    <col min="2053" max="2053" width="17.375" style="231" customWidth="1"/>
    <col min="2054" max="2303" width="9" style="231" customWidth="1"/>
    <col min="2304" max="2304" width="29.625" style="231" customWidth="1"/>
    <col min="2305" max="2305" width="12.75" style="231"/>
    <col min="2306" max="2306" width="29.75" style="231" customWidth="1"/>
    <col min="2307" max="2307" width="17" style="231" customWidth="1"/>
    <col min="2308" max="2308" width="37" style="231" customWidth="1"/>
    <col min="2309" max="2309" width="17.375" style="231" customWidth="1"/>
    <col min="2310" max="2559" width="9" style="231" customWidth="1"/>
    <col min="2560" max="2560" width="29.625" style="231" customWidth="1"/>
    <col min="2561" max="2561" width="12.75" style="231"/>
    <col min="2562" max="2562" width="29.75" style="231" customWidth="1"/>
    <col min="2563" max="2563" width="17" style="231" customWidth="1"/>
    <col min="2564" max="2564" width="37" style="231" customWidth="1"/>
    <col min="2565" max="2565" width="17.375" style="231" customWidth="1"/>
    <col min="2566" max="2815" width="9" style="231" customWidth="1"/>
    <col min="2816" max="2816" width="29.625" style="231" customWidth="1"/>
    <col min="2817" max="2817" width="12.75" style="231"/>
    <col min="2818" max="2818" width="29.75" style="231" customWidth="1"/>
    <col min="2819" max="2819" width="17" style="231" customWidth="1"/>
    <col min="2820" max="2820" width="37" style="231" customWidth="1"/>
    <col min="2821" max="2821" width="17.375" style="231" customWidth="1"/>
    <col min="2822" max="3071" width="9" style="231" customWidth="1"/>
    <col min="3072" max="3072" width="29.625" style="231" customWidth="1"/>
    <col min="3073" max="3073" width="12.75" style="231"/>
    <col min="3074" max="3074" width="29.75" style="231" customWidth="1"/>
    <col min="3075" max="3075" width="17" style="231" customWidth="1"/>
    <col min="3076" max="3076" width="37" style="231" customWidth="1"/>
    <col min="3077" max="3077" width="17.375" style="231" customWidth="1"/>
    <col min="3078" max="3327" width="9" style="231" customWidth="1"/>
    <col min="3328" max="3328" width="29.625" style="231" customWidth="1"/>
    <col min="3329" max="3329" width="12.75" style="231"/>
    <col min="3330" max="3330" width="29.75" style="231" customWidth="1"/>
    <col min="3331" max="3331" width="17" style="231" customWidth="1"/>
    <col min="3332" max="3332" width="37" style="231" customWidth="1"/>
    <col min="3333" max="3333" width="17.375" style="231" customWidth="1"/>
    <col min="3334" max="3583" width="9" style="231" customWidth="1"/>
    <col min="3584" max="3584" width="29.625" style="231" customWidth="1"/>
    <col min="3585" max="3585" width="12.75" style="231"/>
    <col min="3586" max="3586" width="29.75" style="231" customWidth="1"/>
    <col min="3587" max="3587" width="17" style="231" customWidth="1"/>
    <col min="3588" max="3588" width="37" style="231" customWidth="1"/>
    <col min="3589" max="3589" width="17.375" style="231" customWidth="1"/>
    <col min="3590" max="3839" width="9" style="231" customWidth="1"/>
    <col min="3840" max="3840" width="29.625" style="231" customWidth="1"/>
    <col min="3841" max="3841" width="12.75" style="231"/>
    <col min="3842" max="3842" width="29.75" style="231" customWidth="1"/>
    <col min="3843" max="3843" width="17" style="231" customWidth="1"/>
    <col min="3844" max="3844" width="37" style="231" customWidth="1"/>
    <col min="3845" max="3845" width="17.375" style="231" customWidth="1"/>
    <col min="3846" max="4095" width="9" style="231" customWidth="1"/>
    <col min="4096" max="4096" width="29.625" style="231" customWidth="1"/>
    <col min="4097" max="4097" width="12.75" style="231"/>
    <col min="4098" max="4098" width="29.75" style="231" customWidth="1"/>
    <col min="4099" max="4099" width="17" style="231" customWidth="1"/>
    <col min="4100" max="4100" width="37" style="231" customWidth="1"/>
    <col min="4101" max="4101" width="17.375" style="231" customWidth="1"/>
    <col min="4102" max="4351" width="9" style="231" customWidth="1"/>
    <col min="4352" max="4352" width="29.625" style="231" customWidth="1"/>
    <col min="4353" max="4353" width="12.75" style="231"/>
    <col min="4354" max="4354" width="29.75" style="231" customWidth="1"/>
    <col min="4355" max="4355" width="17" style="231" customWidth="1"/>
    <col min="4356" max="4356" width="37" style="231" customWidth="1"/>
    <col min="4357" max="4357" width="17.375" style="231" customWidth="1"/>
    <col min="4358" max="4607" width="9" style="231" customWidth="1"/>
    <col min="4608" max="4608" width="29.625" style="231" customWidth="1"/>
    <col min="4609" max="4609" width="12.75" style="231"/>
    <col min="4610" max="4610" width="29.75" style="231" customWidth="1"/>
    <col min="4611" max="4611" width="17" style="231" customWidth="1"/>
    <col min="4612" max="4612" width="37" style="231" customWidth="1"/>
    <col min="4613" max="4613" width="17.375" style="231" customWidth="1"/>
    <col min="4614" max="4863" width="9" style="231" customWidth="1"/>
    <col min="4864" max="4864" width="29.625" style="231" customWidth="1"/>
    <col min="4865" max="4865" width="12.75" style="231"/>
    <col min="4866" max="4866" width="29.75" style="231" customWidth="1"/>
    <col min="4867" max="4867" width="17" style="231" customWidth="1"/>
    <col min="4868" max="4868" width="37" style="231" customWidth="1"/>
    <col min="4869" max="4869" width="17.375" style="231" customWidth="1"/>
    <col min="4870" max="5119" width="9" style="231" customWidth="1"/>
    <col min="5120" max="5120" width="29.625" style="231" customWidth="1"/>
    <col min="5121" max="5121" width="12.75" style="231"/>
    <col min="5122" max="5122" width="29.75" style="231" customWidth="1"/>
    <col min="5123" max="5123" width="17" style="231" customWidth="1"/>
    <col min="5124" max="5124" width="37" style="231" customWidth="1"/>
    <col min="5125" max="5125" width="17.375" style="231" customWidth="1"/>
    <col min="5126" max="5375" width="9" style="231" customWidth="1"/>
    <col min="5376" max="5376" width="29.625" style="231" customWidth="1"/>
    <col min="5377" max="5377" width="12.75" style="231"/>
    <col min="5378" max="5378" width="29.75" style="231" customWidth="1"/>
    <col min="5379" max="5379" width="17" style="231" customWidth="1"/>
    <col min="5380" max="5380" width="37" style="231" customWidth="1"/>
    <col min="5381" max="5381" width="17.375" style="231" customWidth="1"/>
    <col min="5382" max="5631" width="9" style="231" customWidth="1"/>
    <col min="5632" max="5632" width="29.625" style="231" customWidth="1"/>
    <col min="5633" max="5633" width="12.75" style="231"/>
    <col min="5634" max="5634" width="29.75" style="231" customWidth="1"/>
    <col min="5635" max="5635" width="17" style="231" customWidth="1"/>
    <col min="5636" max="5636" width="37" style="231" customWidth="1"/>
    <col min="5637" max="5637" width="17.375" style="231" customWidth="1"/>
    <col min="5638" max="5887" width="9" style="231" customWidth="1"/>
    <col min="5888" max="5888" width="29.625" style="231" customWidth="1"/>
    <col min="5889" max="5889" width="12.75" style="231"/>
    <col min="5890" max="5890" width="29.75" style="231" customWidth="1"/>
    <col min="5891" max="5891" width="17" style="231" customWidth="1"/>
    <col min="5892" max="5892" width="37" style="231" customWidth="1"/>
    <col min="5893" max="5893" width="17.375" style="231" customWidth="1"/>
    <col min="5894" max="6143" width="9" style="231" customWidth="1"/>
    <col min="6144" max="6144" width="29.625" style="231" customWidth="1"/>
    <col min="6145" max="6145" width="12.75" style="231"/>
    <col min="6146" max="6146" width="29.75" style="231" customWidth="1"/>
    <col min="6147" max="6147" width="17" style="231" customWidth="1"/>
    <col min="6148" max="6148" width="37" style="231" customWidth="1"/>
    <col min="6149" max="6149" width="17.375" style="231" customWidth="1"/>
    <col min="6150" max="6399" width="9" style="231" customWidth="1"/>
    <col min="6400" max="6400" width="29.625" style="231" customWidth="1"/>
    <col min="6401" max="6401" width="12.75" style="231"/>
    <col min="6402" max="6402" width="29.75" style="231" customWidth="1"/>
    <col min="6403" max="6403" width="17" style="231" customWidth="1"/>
    <col min="6404" max="6404" width="37" style="231" customWidth="1"/>
    <col min="6405" max="6405" width="17.375" style="231" customWidth="1"/>
    <col min="6406" max="6655" width="9" style="231" customWidth="1"/>
    <col min="6656" max="6656" width="29.625" style="231" customWidth="1"/>
    <col min="6657" max="6657" width="12.75" style="231"/>
    <col min="6658" max="6658" width="29.75" style="231" customWidth="1"/>
    <col min="6659" max="6659" width="17" style="231" customWidth="1"/>
    <col min="6660" max="6660" width="37" style="231" customWidth="1"/>
    <col min="6661" max="6661" width="17.375" style="231" customWidth="1"/>
    <col min="6662" max="6911" width="9" style="231" customWidth="1"/>
    <col min="6912" max="6912" width="29.625" style="231" customWidth="1"/>
    <col min="6913" max="6913" width="12.75" style="231"/>
    <col min="6914" max="6914" width="29.75" style="231" customWidth="1"/>
    <col min="6915" max="6915" width="17" style="231" customWidth="1"/>
    <col min="6916" max="6916" width="37" style="231" customWidth="1"/>
    <col min="6917" max="6917" width="17.375" style="231" customWidth="1"/>
    <col min="6918" max="7167" width="9" style="231" customWidth="1"/>
    <col min="7168" max="7168" width="29.625" style="231" customWidth="1"/>
    <col min="7169" max="7169" width="12.75" style="231"/>
    <col min="7170" max="7170" width="29.75" style="231" customWidth="1"/>
    <col min="7171" max="7171" width="17" style="231" customWidth="1"/>
    <col min="7172" max="7172" width="37" style="231" customWidth="1"/>
    <col min="7173" max="7173" width="17.375" style="231" customWidth="1"/>
    <col min="7174" max="7423" width="9" style="231" customWidth="1"/>
    <col min="7424" max="7424" width="29.625" style="231" customWidth="1"/>
    <col min="7425" max="7425" width="12.75" style="231"/>
    <col min="7426" max="7426" width="29.75" style="231" customWidth="1"/>
    <col min="7427" max="7427" width="17" style="231" customWidth="1"/>
    <col min="7428" max="7428" width="37" style="231" customWidth="1"/>
    <col min="7429" max="7429" width="17.375" style="231" customWidth="1"/>
    <col min="7430" max="7679" width="9" style="231" customWidth="1"/>
    <col min="7680" max="7680" width="29.625" style="231" customWidth="1"/>
    <col min="7681" max="7681" width="12.75" style="231"/>
    <col min="7682" max="7682" width="29.75" style="231" customWidth="1"/>
    <col min="7683" max="7683" width="17" style="231" customWidth="1"/>
    <col min="7684" max="7684" width="37" style="231" customWidth="1"/>
    <col min="7685" max="7685" width="17.375" style="231" customWidth="1"/>
    <col min="7686" max="7935" width="9" style="231" customWidth="1"/>
    <col min="7936" max="7936" width="29.625" style="231" customWidth="1"/>
    <col min="7937" max="7937" width="12.75" style="231"/>
    <col min="7938" max="7938" width="29.75" style="231" customWidth="1"/>
    <col min="7939" max="7939" width="17" style="231" customWidth="1"/>
    <col min="7940" max="7940" width="37" style="231" customWidth="1"/>
    <col min="7941" max="7941" width="17.375" style="231" customWidth="1"/>
    <col min="7942" max="8191" width="9" style="231" customWidth="1"/>
    <col min="8192" max="8192" width="29.625" style="231" customWidth="1"/>
    <col min="8193" max="8193" width="12.75" style="231"/>
    <col min="8194" max="8194" width="29.75" style="231" customWidth="1"/>
    <col min="8195" max="8195" width="17" style="231" customWidth="1"/>
    <col min="8196" max="8196" width="37" style="231" customWidth="1"/>
    <col min="8197" max="8197" width="17.375" style="231" customWidth="1"/>
    <col min="8198" max="8447" width="9" style="231" customWidth="1"/>
    <col min="8448" max="8448" width="29.625" style="231" customWidth="1"/>
    <col min="8449" max="8449" width="12.75" style="231"/>
    <col min="8450" max="8450" width="29.75" style="231" customWidth="1"/>
    <col min="8451" max="8451" width="17" style="231" customWidth="1"/>
    <col min="8452" max="8452" width="37" style="231" customWidth="1"/>
    <col min="8453" max="8453" width="17.375" style="231" customWidth="1"/>
    <col min="8454" max="8703" width="9" style="231" customWidth="1"/>
    <col min="8704" max="8704" width="29.625" style="231" customWidth="1"/>
    <col min="8705" max="8705" width="12.75" style="231"/>
    <col min="8706" max="8706" width="29.75" style="231" customWidth="1"/>
    <col min="8707" max="8707" width="17" style="231" customWidth="1"/>
    <col min="8708" max="8708" width="37" style="231" customWidth="1"/>
    <col min="8709" max="8709" width="17.375" style="231" customWidth="1"/>
    <col min="8710" max="8959" width="9" style="231" customWidth="1"/>
    <col min="8960" max="8960" width="29.625" style="231" customWidth="1"/>
    <col min="8961" max="8961" width="12.75" style="231"/>
    <col min="8962" max="8962" width="29.75" style="231" customWidth="1"/>
    <col min="8963" max="8963" width="17" style="231" customWidth="1"/>
    <col min="8964" max="8964" width="37" style="231" customWidth="1"/>
    <col min="8965" max="8965" width="17.375" style="231" customWidth="1"/>
    <col min="8966" max="9215" width="9" style="231" customWidth="1"/>
    <col min="9216" max="9216" width="29.625" style="231" customWidth="1"/>
    <col min="9217" max="9217" width="12.75" style="231"/>
    <col min="9218" max="9218" width="29.75" style="231" customWidth="1"/>
    <col min="9219" max="9219" width="17" style="231" customWidth="1"/>
    <col min="9220" max="9220" width="37" style="231" customWidth="1"/>
    <col min="9221" max="9221" width="17.375" style="231" customWidth="1"/>
    <col min="9222" max="9471" width="9" style="231" customWidth="1"/>
    <col min="9472" max="9472" width="29.625" style="231" customWidth="1"/>
    <col min="9473" max="9473" width="12.75" style="231"/>
    <col min="9474" max="9474" width="29.75" style="231" customWidth="1"/>
    <col min="9475" max="9475" width="17" style="231" customWidth="1"/>
    <col min="9476" max="9476" width="37" style="231" customWidth="1"/>
    <col min="9477" max="9477" width="17.375" style="231" customWidth="1"/>
    <col min="9478" max="9727" width="9" style="231" customWidth="1"/>
    <col min="9728" max="9728" width="29.625" style="231" customWidth="1"/>
    <col min="9729" max="9729" width="12.75" style="231"/>
    <col min="9730" max="9730" width="29.75" style="231" customWidth="1"/>
    <col min="9731" max="9731" width="17" style="231" customWidth="1"/>
    <col min="9732" max="9732" width="37" style="231" customWidth="1"/>
    <col min="9733" max="9733" width="17.375" style="231" customWidth="1"/>
    <col min="9734" max="9983" width="9" style="231" customWidth="1"/>
    <col min="9984" max="9984" width="29.625" style="231" customWidth="1"/>
    <col min="9985" max="9985" width="12.75" style="231"/>
    <col min="9986" max="9986" width="29.75" style="231" customWidth="1"/>
    <col min="9987" max="9987" width="17" style="231" customWidth="1"/>
    <col min="9988" max="9988" width="37" style="231" customWidth="1"/>
    <col min="9989" max="9989" width="17.375" style="231" customWidth="1"/>
    <col min="9990" max="10239" width="9" style="231" customWidth="1"/>
    <col min="10240" max="10240" width="29.625" style="231" customWidth="1"/>
    <col min="10241" max="10241" width="12.75" style="231"/>
    <col min="10242" max="10242" width="29.75" style="231" customWidth="1"/>
    <col min="10243" max="10243" width="17" style="231" customWidth="1"/>
    <col min="10244" max="10244" width="37" style="231" customWidth="1"/>
    <col min="10245" max="10245" width="17.375" style="231" customWidth="1"/>
    <col min="10246" max="10495" width="9" style="231" customWidth="1"/>
    <col min="10496" max="10496" width="29.625" style="231" customWidth="1"/>
    <col min="10497" max="10497" width="12.75" style="231"/>
    <col min="10498" max="10498" width="29.75" style="231" customWidth="1"/>
    <col min="10499" max="10499" width="17" style="231" customWidth="1"/>
    <col min="10500" max="10500" width="37" style="231" customWidth="1"/>
    <col min="10501" max="10501" width="17.375" style="231" customWidth="1"/>
    <col min="10502" max="10751" width="9" style="231" customWidth="1"/>
    <col min="10752" max="10752" width="29.625" style="231" customWidth="1"/>
    <col min="10753" max="10753" width="12.75" style="231"/>
    <col min="10754" max="10754" width="29.75" style="231" customWidth="1"/>
    <col min="10755" max="10755" width="17" style="231" customWidth="1"/>
    <col min="10756" max="10756" width="37" style="231" customWidth="1"/>
    <col min="10757" max="10757" width="17.375" style="231" customWidth="1"/>
    <col min="10758" max="11007" width="9" style="231" customWidth="1"/>
    <col min="11008" max="11008" width="29.625" style="231" customWidth="1"/>
    <col min="11009" max="11009" width="12.75" style="231"/>
    <col min="11010" max="11010" width="29.75" style="231" customWidth="1"/>
    <col min="11011" max="11011" width="17" style="231" customWidth="1"/>
    <col min="11012" max="11012" width="37" style="231" customWidth="1"/>
    <col min="11013" max="11013" width="17.375" style="231" customWidth="1"/>
    <col min="11014" max="11263" width="9" style="231" customWidth="1"/>
    <col min="11264" max="11264" width="29.625" style="231" customWidth="1"/>
    <col min="11265" max="11265" width="12.75" style="231"/>
    <col min="11266" max="11266" width="29.75" style="231" customWidth="1"/>
    <col min="11267" max="11267" width="17" style="231" customWidth="1"/>
    <col min="11268" max="11268" width="37" style="231" customWidth="1"/>
    <col min="11269" max="11269" width="17.375" style="231" customWidth="1"/>
    <col min="11270" max="11519" width="9" style="231" customWidth="1"/>
    <col min="11520" max="11520" width="29.625" style="231" customWidth="1"/>
    <col min="11521" max="11521" width="12.75" style="231"/>
    <col min="11522" max="11522" width="29.75" style="231" customWidth="1"/>
    <col min="11523" max="11523" width="17" style="231" customWidth="1"/>
    <col min="11524" max="11524" width="37" style="231" customWidth="1"/>
    <col min="11525" max="11525" width="17.375" style="231" customWidth="1"/>
    <col min="11526" max="11775" width="9" style="231" customWidth="1"/>
    <col min="11776" max="11776" width="29.625" style="231" customWidth="1"/>
    <col min="11777" max="11777" width="12.75" style="231"/>
    <col min="11778" max="11778" width="29.75" style="231" customWidth="1"/>
    <col min="11779" max="11779" width="17" style="231" customWidth="1"/>
    <col min="11780" max="11780" width="37" style="231" customWidth="1"/>
    <col min="11781" max="11781" width="17.375" style="231" customWidth="1"/>
    <col min="11782" max="12031" width="9" style="231" customWidth="1"/>
    <col min="12032" max="12032" width="29.625" style="231" customWidth="1"/>
    <col min="12033" max="12033" width="12.75" style="231"/>
    <col min="12034" max="12034" width="29.75" style="231" customWidth="1"/>
    <col min="12035" max="12035" width="17" style="231" customWidth="1"/>
    <col min="12036" max="12036" width="37" style="231" customWidth="1"/>
    <col min="12037" max="12037" width="17.375" style="231" customWidth="1"/>
    <col min="12038" max="12287" width="9" style="231" customWidth="1"/>
    <col min="12288" max="12288" width="29.625" style="231" customWidth="1"/>
    <col min="12289" max="12289" width="12.75" style="231"/>
    <col min="12290" max="12290" width="29.75" style="231" customWidth="1"/>
    <col min="12291" max="12291" width="17" style="231" customWidth="1"/>
    <col min="12292" max="12292" width="37" style="231" customWidth="1"/>
    <col min="12293" max="12293" width="17.375" style="231" customWidth="1"/>
    <col min="12294" max="12543" width="9" style="231" customWidth="1"/>
    <col min="12544" max="12544" width="29.625" style="231" customWidth="1"/>
    <col min="12545" max="12545" width="12.75" style="231"/>
    <col min="12546" max="12546" width="29.75" style="231" customWidth="1"/>
    <col min="12547" max="12547" width="17" style="231" customWidth="1"/>
    <col min="12548" max="12548" width="37" style="231" customWidth="1"/>
    <col min="12549" max="12549" width="17.375" style="231" customWidth="1"/>
    <col min="12550" max="12799" width="9" style="231" customWidth="1"/>
    <col min="12800" max="12800" width="29.625" style="231" customWidth="1"/>
    <col min="12801" max="12801" width="12.75" style="231"/>
    <col min="12802" max="12802" width="29.75" style="231" customWidth="1"/>
    <col min="12803" max="12803" width="17" style="231" customWidth="1"/>
    <col min="12804" max="12804" width="37" style="231" customWidth="1"/>
    <col min="12805" max="12805" width="17.375" style="231" customWidth="1"/>
    <col min="12806" max="13055" width="9" style="231" customWidth="1"/>
    <col min="13056" max="13056" width="29.625" style="231" customWidth="1"/>
    <col min="13057" max="13057" width="12.75" style="231"/>
    <col min="13058" max="13058" width="29.75" style="231" customWidth="1"/>
    <col min="13059" max="13059" width="17" style="231" customWidth="1"/>
    <col min="13060" max="13060" width="37" style="231" customWidth="1"/>
    <col min="13061" max="13061" width="17.375" style="231" customWidth="1"/>
    <col min="13062" max="13311" width="9" style="231" customWidth="1"/>
    <col min="13312" max="13312" width="29.625" style="231" customWidth="1"/>
    <col min="13313" max="13313" width="12.75" style="231"/>
    <col min="13314" max="13314" width="29.75" style="231" customWidth="1"/>
    <col min="13315" max="13315" width="17" style="231" customWidth="1"/>
    <col min="13316" max="13316" width="37" style="231" customWidth="1"/>
    <col min="13317" max="13317" width="17.375" style="231" customWidth="1"/>
    <col min="13318" max="13567" width="9" style="231" customWidth="1"/>
    <col min="13568" max="13568" width="29.625" style="231" customWidth="1"/>
    <col min="13569" max="13569" width="12.75" style="231"/>
    <col min="13570" max="13570" width="29.75" style="231" customWidth="1"/>
    <col min="13571" max="13571" width="17" style="231" customWidth="1"/>
    <col min="13572" max="13572" width="37" style="231" customWidth="1"/>
    <col min="13573" max="13573" width="17.375" style="231" customWidth="1"/>
    <col min="13574" max="13823" width="9" style="231" customWidth="1"/>
    <col min="13824" max="13824" width="29.625" style="231" customWidth="1"/>
    <col min="13825" max="13825" width="12.75" style="231"/>
    <col min="13826" max="13826" width="29.75" style="231" customWidth="1"/>
    <col min="13827" max="13827" width="17" style="231" customWidth="1"/>
    <col min="13828" max="13828" width="37" style="231" customWidth="1"/>
    <col min="13829" max="13829" width="17.375" style="231" customWidth="1"/>
    <col min="13830" max="14079" width="9" style="231" customWidth="1"/>
    <col min="14080" max="14080" width="29.625" style="231" customWidth="1"/>
    <col min="14081" max="14081" width="12.75" style="231"/>
    <col min="14082" max="14082" width="29.75" style="231" customWidth="1"/>
    <col min="14083" max="14083" width="17" style="231" customWidth="1"/>
    <col min="14084" max="14084" width="37" style="231" customWidth="1"/>
    <col min="14085" max="14085" width="17.375" style="231" customWidth="1"/>
    <col min="14086" max="14335" width="9" style="231" customWidth="1"/>
    <col min="14336" max="14336" width="29.625" style="231" customWidth="1"/>
    <col min="14337" max="14337" width="12.75" style="231"/>
    <col min="14338" max="14338" width="29.75" style="231" customWidth="1"/>
    <col min="14339" max="14339" width="17" style="231" customWidth="1"/>
    <col min="14340" max="14340" width="37" style="231" customWidth="1"/>
    <col min="14341" max="14341" width="17.375" style="231" customWidth="1"/>
    <col min="14342" max="14591" width="9" style="231" customWidth="1"/>
    <col min="14592" max="14592" width="29.625" style="231" customWidth="1"/>
    <col min="14593" max="14593" width="12.75" style="231"/>
    <col min="14594" max="14594" width="29.75" style="231" customWidth="1"/>
    <col min="14595" max="14595" width="17" style="231" customWidth="1"/>
    <col min="14596" max="14596" width="37" style="231" customWidth="1"/>
    <col min="14597" max="14597" width="17.375" style="231" customWidth="1"/>
    <col min="14598" max="14847" width="9" style="231" customWidth="1"/>
    <col min="14848" max="14848" width="29.625" style="231" customWidth="1"/>
    <col min="14849" max="14849" width="12.75" style="231"/>
    <col min="14850" max="14850" width="29.75" style="231" customWidth="1"/>
    <col min="14851" max="14851" width="17" style="231" customWidth="1"/>
    <col min="14852" max="14852" width="37" style="231" customWidth="1"/>
    <col min="14853" max="14853" width="17.375" style="231" customWidth="1"/>
    <col min="14854" max="15103" width="9" style="231" customWidth="1"/>
    <col min="15104" max="15104" width="29.625" style="231" customWidth="1"/>
    <col min="15105" max="15105" width="12.75" style="231"/>
    <col min="15106" max="15106" width="29.75" style="231" customWidth="1"/>
    <col min="15107" max="15107" width="17" style="231" customWidth="1"/>
    <col min="15108" max="15108" width="37" style="231" customWidth="1"/>
    <col min="15109" max="15109" width="17.375" style="231" customWidth="1"/>
    <col min="15110" max="15359" width="9" style="231" customWidth="1"/>
    <col min="15360" max="15360" width="29.625" style="231" customWidth="1"/>
    <col min="15361" max="15361" width="12.75" style="231"/>
    <col min="15362" max="15362" width="29.75" style="231" customWidth="1"/>
    <col min="15363" max="15363" width="17" style="231" customWidth="1"/>
    <col min="15364" max="15364" width="37" style="231" customWidth="1"/>
    <col min="15365" max="15365" width="17.375" style="231" customWidth="1"/>
    <col min="15366" max="15615" width="9" style="231" customWidth="1"/>
    <col min="15616" max="15616" width="29.625" style="231" customWidth="1"/>
    <col min="15617" max="15617" width="12.75" style="231"/>
    <col min="15618" max="15618" width="29.75" style="231" customWidth="1"/>
    <col min="15619" max="15619" width="17" style="231" customWidth="1"/>
    <col min="15620" max="15620" width="37" style="231" customWidth="1"/>
    <col min="15621" max="15621" width="17.375" style="231" customWidth="1"/>
    <col min="15622" max="15871" width="9" style="231" customWidth="1"/>
    <col min="15872" max="15872" width="29.625" style="231" customWidth="1"/>
    <col min="15873" max="15873" width="12.75" style="231"/>
    <col min="15874" max="15874" width="29.75" style="231" customWidth="1"/>
    <col min="15875" max="15875" width="17" style="231" customWidth="1"/>
    <col min="15876" max="15876" width="37" style="231" customWidth="1"/>
    <col min="15877" max="15877" width="17.375" style="231" customWidth="1"/>
    <col min="15878" max="16127" width="9" style="231" customWidth="1"/>
    <col min="16128" max="16128" width="29.625" style="231" customWidth="1"/>
    <col min="16129" max="16129" width="12.75" style="231"/>
    <col min="16130" max="16130" width="29.75" style="231" customWidth="1"/>
    <col min="16131" max="16131" width="17" style="231" customWidth="1"/>
    <col min="16132" max="16132" width="37" style="231" customWidth="1"/>
    <col min="16133" max="16133" width="17.375" style="231" customWidth="1"/>
    <col min="16134" max="16384" width="9" style="231" customWidth="1"/>
  </cols>
  <sheetData>
    <row r="1" ht="18.75" customHeight="1" spans="1:13">
      <c r="A1" s="36" t="s">
        <v>795</v>
      </c>
      <c r="B1" s="36"/>
      <c r="C1" s="36"/>
      <c r="D1" s="36"/>
      <c r="E1" s="36"/>
      <c r="F1" s="36"/>
      <c r="G1" s="36"/>
      <c r="H1" s="36"/>
      <c r="I1" s="262"/>
      <c r="J1" s="262"/>
      <c r="K1" s="262"/>
      <c r="L1" s="262"/>
      <c r="M1" s="263"/>
    </row>
    <row r="2" ht="27.6" customHeight="1" spans="1:14">
      <c r="A2" s="5" t="s">
        <v>796</v>
      </c>
      <c r="B2" s="5"/>
      <c r="C2" s="5"/>
      <c r="D2" s="5"/>
      <c r="E2" s="5"/>
      <c r="F2" s="5"/>
      <c r="G2" s="5"/>
      <c r="H2" s="5"/>
      <c r="I2" s="5"/>
      <c r="J2" s="5"/>
      <c r="K2" s="5"/>
      <c r="L2" s="5"/>
      <c r="M2" s="5"/>
      <c r="N2" s="5"/>
    </row>
    <row r="3" ht="23.25" customHeight="1" spans="1:14">
      <c r="A3" s="236"/>
      <c r="B3" s="237"/>
      <c r="C3" s="237"/>
      <c r="D3" s="237"/>
      <c r="E3" s="237"/>
      <c r="F3" s="238"/>
      <c r="G3" s="238"/>
      <c r="H3" s="236"/>
      <c r="I3" s="264" t="s">
        <v>2</v>
      </c>
      <c r="J3" s="264"/>
      <c r="K3" s="264"/>
      <c r="L3" s="264"/>
      <c r="M3" s="264"/>
      <c r="N3" s="264"/>
    </row>
    <row r="4" s="230" customFormat="1" ht="56.25" spans="1:14">
      <c r="A4" s="205" t="s">
        <v>3</v>
      </c>
      <c r="B4" s="239" t="s">
        <v>650</v>
      </c>
      <c r="C4" s="239" t="s">
        <v>59</v>
      </c>
      <c r="D4" s="239" t="s">
        <v>60</v>
      </c>
      <c r="E4" s="240" t="s">
        <v>4</v>
      </c>
      <c r="F4" s="241" t="s">
        <v>61</v>
      </c>
      <c r="G4" s="241" t="s">
        <v>62</v>
      </c>
      <c r="H4" s="9" t="s">
        <v>797</v>
      </c>
      <c r="I4" s="239" t="s">
        <v>650</v>
      </c>
      <c r="J4" s="239" t="s">
        <v>59</v>
      </c>
      <c r="K4" s="239" t="s">
        <v>60</v>
      </c>
      <c r="L4" s="240" t="s">
        <v>4</v>
      </c>
      <c r="M4" s="241" t="s">
        <v>61</v>
      </c>
      <c r="N4" s="241" t="s">
        <v>62</v>
      </c>
    </row>
    <row r="5" s="230" customFormat="1" ht="24" customHeight="1" spans="1:14">
      <c r="A5" s="205" t="s">
        <v>64</v>
      </c>
      <c r="B5" s="242">
        <f>B6+B20</f>
        <v>0</v>
      </c>
      <c r="C5" s="242">
        <f>C6+C20</f>
        <v>0</v>
      </c>
      <c r="D5" s="242">
        <f>D6+D20</f>
        <v>0</v>
      </c>
      <c r="E5" s="242">
        <f>E6+E20</f>
        <v>0</v>
      </c>
      <c r="F5" s="243"/>
      <c r="G5" s="244"/>
      <c r="H5" s="9" t="s">
        <v>64</v>
      </c>
      <c r="I5" s="242">
        <f>SUM(I6,I20)</f>
        <v>0</v>
      </c>
      <c r="J5" s="242">
        <f t="shared" ref="J5:L5" si="0">SUM(J6,J20)</f>
        <v>0</v>
      </c>
      <c r="K5" s="242">
        <f t="shared" si="0"/>
        <v>0</v>
      </c>
      <c r="L5" s="242">
        <f t="shared" si="0"/>
        <v>0</v>
      </c>
      <c r="M5" s="243"/>
      <c r="N5" s="265"/>
    </row>
    <row r="6" s="230" customFormat="1" ht="24" customHeight="1" spans="1:14">
      <c r="A6" s="44" t="s">
        <v>65</v>
      </c>
      <c r="B6" s="242">
        <f>SUM(B7:B10)</f>
        <v>0</v>
      </c>
      <c r="C6" s="242">
        <f>SUM(C7:C10)</f>
        <v>0</v>
      </c>
      <c r="D6" s="242">
        <f>SUM(D7:D10)</f>
        <v>0</v>
      </c>
      <c r="E6" s="242">
        <f>SUM(E7:E10)</f>
        <v>0</v>
      </c>
      <c r="F6" s="243"/>
      <c r="G6" s="243"/>
      <c r="H6" s="45" t="s">
        <v>66</v>
      </c>
      <c r="I6" s="242">
        <f>SUM(I7,I12,I15,I17)</f>
        <v>0</v>
      </c>
      <c r="J6" s="242">
        <f>SUM(J7,J12,J15,J17)</f>
        <v>0</v>
      </c>
      <c r="K6" s="242">
        <f>SUM(K7,K12,K15,K17)</f>
        <v>0</v>
      </c>
      <c r="L6" s="242">
        <f>SUM(L7,L12,L15,L17)</f>
        <v>0</v>
      </c>
      <c r="M6" s="243"/>
      <c r="N6" s="243"/>
    </row>
    <row r="7" s="230" customFormat="1" ht="22.5" customHeight="1" spans="1:14">
      <c r="A7" s="245" t="s">
        <v>798</v>
      </c>
      <c r="B7" s="246"/>
      <c r="C7" s="246"/>
      <c r="D7" s="247"/>
      <c r="E7" s="247"/>
      <c r="F7" s="248"/>
      <c r="G7" s="249"/>
      <c r="H7" s="245" t="s">
        <v>799</v>
      </c>
      <c r="I7" s="247"/>
      <c r="J7" s="247"/>
      <c r="K7" s="247"/>
      <c r="L7" s="247"/>
      <c r="M7" s="248"/>
      <c r="N7" s="266"/>
    </row>
    <row r="8" s="230" customFormat="1" ht="22.5" customHeight="1" spans="1:14">
      <c r="A8" s="245" t="s">
        <v>800</v>
      </c>
      <c r="B8" s="246"/>
      <c r="C8" s="246"/>
      <c r="D8" s="247"/>
      <c r="E8" s="247"/>
      <c r="F8" s="248"/>
      <c r="G8" s="249"/>
      <c r="H8" s="245" t="s">
        <v>801</v>
      </c>
      <c r="I8" s="246"/>
      <c r="J8" s="246"/>
      <c r="K8" s="247"/>
      <c r="L8" s="247"/>
      <c r="M8" s="248"/>
      <c r="N8" s="266"/>
    </row>
    <row r="9" s="230" customFormat="1" ht="22.5" customHeight="1" spans="1:14">
      <c r="A9" s="245" t="s">
        <v>802</v>
      </c>
      <c r="B9" s="247"/>
      <c r="C9" s="247"/>
      <c r="D9" s="247"/>
      <c r="E9" s="247"/>
      <c r="F9" s="248"/>
      <c r="G9" s="249"/>
      <c r="H9" s="245" t="s">
        <v>803</v>
      </c>
      <c r="I9" s="247"/>
      <c r="J9" s="247"/>
      <c r="K9" s="247"/>
      <c r="L9" s="247"/>
      <c r="M9" s="243"/>
      <c r="N9" s="266"/>
    </row>
    <row r="10" s="230" customFormat="1" ht="22.5" customHeight="1" spans="1:14">
      <c r="A10" s="245" t="s">
        <v>804</v>
      </c>
      <c r="B10" s="247"/>
      <c r="C10" s="247"/>
      <c r="D10" s="247"/>
      <c r="E10" s="247"/>
      <c r="F10" s="248"/>
      <c r="G10" s="248"/>
      <c r="H10" s="245" t="s">
        <v>805</v>
      </c>
      <c r="I10" s="247"/>
      <c r="J10" s="247"/>
      <c r="K10" s="247"/>
      <c r="L10" s="247"/>
      <c r="M10" s="243"/>
      <c r="N10" s="266"/>
    </row>
    <row r="11" s="230" customFormat="1" ht="22.5" customHeight="1" spans="1:14">
      <c r="A11" s="245"/>
      <c r="B11" s="250"/>
      <c r="C11" s="250"/>
      <c r="D11" s="250"/>
      <c r="E11" s="250"/>
      <c r="F11" s="251"/>
      <c r="G11" s="251"/>
      <c r="H11" s="245" t="s">
        <v>806</v>
      </c>
      <c r="I11" s="246"/>
      <c r="J11" s="246"/>
      <c r="K11" s="247"/>
      <c r="L11" s="247"/>
      <c r="M11" s="243"/>
      <c r="N11" s="266"/>
    </row>
    <row r="12" s="230" customFormat="1" ht="22.5" customHeight="1" spans="1:14">
      <c r="A12" s="252"/>
      <c r="B12" s="250"/>
      <c r="C12" s="250"/>
      <c r="D12" s="250"/>
      <c r="E12" s="250"/>
      <c r="F12" s="251"/>
      <c r="G12" s="251"/>
      <c r="H12" s="245" t="s">
        <v>807</v>
      </c>
      <c r="I12" s="247"/>
      <c r="J12" s="247"/>
      <c r="K12" s="247"/>
      <c r="L12" s="247"/>
      <c r="M12" s="248"/>
      <c r="N12" s="266"/>
    </row>
    <row r="13" s="230" customFormat="1" ht="22.5" customHeight="1" spans="1:14">
      <c r="A13" s="252"/>
      <c r="B13" s="250"/>
      <c r="C13" s="250"/>
      <c r="D13" s="250"/>
      <c r="E13" s="250"/>
      <c r="F13" s="251"/>
      <c r="G13" s="251"/>
      <c r="H13" s="48" t="s">
        <v>808</v>
      </c>
      <c r="I13" s="246"/>
      <c r="J13" s="246"/>
      <c r="K13" s="247"/>
      <c r="L13" s="247"/>
      <c r="M13" s="248"/>
      <c r="N13" s="266"/>
    </row>
    <row r="14" s="230" customFormat="1" ht="22.5" customHeight="1" spans="1:14">
      <c r="A14" s="253"/>
      <c r="B14" s="250"/>
      <c r="C14" s="250"/>
      <c r="D14" s="250"/>
      <c r="E14" s="250"/>
      <c r="F14" s="251"/>
      <c r="G14" s="251"/>
      <c r="H14" s="245" t="s">
        <v>809</v>
      </c>
      <c r="I14" s="246"/>
      <c r="J14" s="246"/>
      <c r="K14" s="247"/>
      <c r="L14" s="247"/>
      <c r="M14" s="248"/>
      <c r="N14" s="266"/>
    </row>
    <row r="15" s="230" customFormat="1" ht="22.5" customHeight="1" spans="1:14">
      <c r="A15" s="253"/>
      <c r="B15" s="250"/>
      <c r="C15" s="250"/>
      <c r="D15" s="250"/>
      <c r="E15" s="250"/>
      <c r="F15" s="251"/>
      <c r="G15" s="251"/>
      <c r="H15" s="245" t="s">
        <v>810</v>
      </c>
      <c r="I15" s="247"/>
      <c r="J15" s="247"/>
      <c r="K15" s="247"/>
      <c r="L15" s="247"/>
      <c r="M15" s="243"/>
      <c r="N15" s="265"/>
    </row>
    <row r="16" s="230" customFormat="1" ht="22.5" customHeight="1" spans="1:14">
      <c r="A16" s="253"/>
      <c r="B16" s="250"/>
      <c r="C16" s="250"/>
      <c r="D16" s="250"/>
      <c r="E16" s="250"/>
      <c r="F16" s="251"/>
      <c r="G16" s="251"/>
      <c r="H16" s="245" t="s">
        <v>811</v>
      </c>
      <c r="I16" s="247"/>
      <c r="J16" s="247"/>
      <c r="K16" s="247"/>
      <c r="L16" s="247"/>
      <c r="M16" s="243"/>
      <c r="N16" s="265"/>
    </row>
    <row r="17" s="230" customFormat="1" ht="22.5" customHeight="1" spans="1:14">
      <c r="A17" s="253"/>
      <c r="B17" s="250"/>
      <c r="C17" s="250"/>
      <c r="D17" s="250"/>
      <c r="E17" s="250"/>
      <c r="F17" s="251"/>
      <c r="G17" s="251"/>
      <c r="H17" s="245" t="s">
        <v>812</v>
      </c>
      <c r="I17" s="247"/>
      <c r="J17" s="247"/>
      <c r="K17" s="247"/>
      <c r="L17" s="247"/>
      <c r="M17" s="243"/>
      <c r="N17" s="266"/>
    </row>
    <row r="18" s="230" customFormat="1" ht="22.5" customHeight="1" spans="1:14">
      <c r="A18" s="254"/>
      <c r="B18" s="255"/>
      <c r="C18" s="255"/>
      <c r="D18" s="255"/>
      <c r="E18" s="255"/>
      <c r="F18" s="256"/>
      <c r="G18" s="256"/>
      <c r="H18" s="245" t="s">
        <v>813</v>
      </c>
      <c r="I18" s="246"/>
      <c r="J18" s="246"/>
      <c r="K18" s="247"/>
      <c r="L18" s="247"/>
      <c r="M18" s="243"/>
      <c r="N18" s="266"/>
    </row>
    <row r="19" s="230" customFormat="1" ht="22.5" customHeight="1" spans="1:14">
      <c r="A19" s="254"/>
      <c r="B19" s="255"/>
      <c r="C19" s="255"/>
      <c r="D19" s="255"/>
      <c r="E19" s="255"/>
      <c r="F19" s="256"/>
      <c r="G19" s="256"/>
      <c r="H19" s="245"/>
      <c r="I19" s="267"/>
      <c r="J19" s="267"/>
      <c r="K19" s="267"/>
      <c r="L19" s="267"/>
      <c r="M19" s="266"/>
      <c r="N19" s="265"/>
    </row>
    <row r="20" s="230" customFormat="1" ht="22.5" customHeight="1" spans="1:14">
      <c r="A20" s="44" t="s">
        <v>109</v>
      </c>
      <c r="B20" s="242">
        <f>SUM(B21:B22)</f>
        <v>0</v>
      </c>
      <c r="C20" s="242">
        <f>SUM(C21:C22)</f>
        <v>0</v>
      </c>
      <c r="D20" s="242">
        <f>SUM(D21:D22)</f>
        <v>0</v>
      </c>
      <c r="E20" s="242">
        <f>SUM(E21:E22)</f>
        <v>0</v>
      </c>
      <c r="F20" s="257" t="s">
        <v>718</v>
      </c>
      <c r="G20" s="258" t="s">
        <v>718</v>
      </c>
      <c r="H20" s="44" t="s">
        <v>111</v>
      </c>
      <c r="I20" s="242">
        <f>SUM(I21:I22)</f>
        <v>0</v>
      </c>
      <c r="J20" s="242"/>
      <c r="K20" s="242">
        <f>SUM(K21:K22)</f>
        <v>0</v>
      </c>
      <c r="L20" s="242">
        <f>SUM(L21:L22)</f>
        <v>0</v>
      </c>
      <c r="M20" s="257" t="s">
        <v>718</v>
      </c>
      <c r="N20" s="258" t="s">
        <v>718</v>
      </c>
    </row>
    <row r="21" s="230" customFormat="1" ht="22.5" customHeight="1" spans="1:14">
      <c r="A21" s="259" t="s">
        <v>112</v>
      </c>
      <c r="B21" s="247"/>
      <c r="C21" s="247"/>
      <c r="D21" s="247"/>
      <c r="E21" s="247"/>
      <c r="F21" s="248"/>
      <c r="G21" s="260"/>
      <c r="H21" s="259" t="s">
        <v>814</v>
      </c>
      <c r="I21" s="247"/>
      <c r="J21" s="247"/>
      <c r="K21" s="247"/>
      <c r="L21" s="247"/>
      <c r="M21" s="248"/>
      <c r="N21" s="265"/>
    </row>
    <row r="22" s="230" customFormat="1" ht="22.5" customHeight="1" spans="1:14">
      <c r="A22" s="259" t="s">
        <v>815</v>
      </c>
      <c r="B22" s="247"/>
      <c r="C22" s="247"/>
      <c r="D22" s="247"/>
      <c r="E22" s="247"/>
      <c r="F22" s="248"/>
      <c r="G22" s="260"/>
      <c r="H22" s="259" t="s">
        <v>816</v>
      </c>
      <c r="I22" s="247"/>
      <c r="J22" s="247"/>
      <c r="K22" s="247"/>
      <c r="L22" s="247"/>
      <c r="M22" s="248"/>
      <c r="N22" s="265"/>
    </row>
    <row r="23" ht="44.25" customHeight="1" spans="1:14">
      <c r="A23" s="261" t="s">
        <v>817</v>
      </c>
      <c r="B23" s="261"/>
      <c r="C23" s="261"/>
      <c r="D23" s="261"/>
      <c r="E23" s="261"/>
      <c r="F23" s="261"/>
      <c r="G23" s="261"/>
      <c r="H23" s="261"/>
      <c r="I23" s="261"/>
      <c r="J23" s="261"/>
      <c r="K23" s="261"/>
      <c r="L23" s="261"/>
      <c r="M23" s="261"/>
      <c r="N23" s="261"/>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76"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N36"/>
  <sheetViews>
    <sheetView showZeros="0" workbookViewId="0">
      <selection activeCell="E6" sqref="E6"/>
    </sheetView>
  </sheetViews>
  <sheetFormatPr defaultColWidth="9" defaultRowHeight="14.25"/>
  <cols>
    <col min="1" max="1" width="38.125" style="221" customWidth="1"/>
    <col min="2" max="2" width="10.125" style="222" customWidth="1"/>
    <col min="3" max="6" width="11.625" style="222" customWidth="1"/>
    <col min="7" max="7" width="13.5" style="222" customWidth="1"/>
    <col min="8" max="8" width="40.375" style="222" customWidth="1"/>
    <col min="9" max="9" width="9.625" style="222" customWidth="1"/>
    <col min="10" max="13" width="11.625" style="222" customWidth="1"/>
    <col min="14" max="14" width="13.5" style="222" customWidth="1"/>
    <col min="15" max="257" width="9" style="222"/>
    <col min="258" max="258" width="36.75" style="222" customWidth="1"/>
    <col min="259" max="259" width="11.625" style="222" customWidth="1"/>
    <col min="260" max="260" width="8.125" style="222" customWidth="1"/>
    <col min="261" max="261" width="36.5" style="222" customWidth="1"/>
    <col min="262" max="262" width="10.75" style="222" customWidth="1"/>
    <col min="263" max="263" width="8.125" style="222" customWidth="1"/>
    <col min="264" max="264" width="9.125" style="222" customWidth="1"/>
    <col min="265" max="268" width="9" style="222" hidden="1" customWidth="1"/>
    <col min="269" max="513" width="9" style="222"/>
    <col min="514" max="514" width="36.75" style="222" customWidth="1"/>
    <col min="515" max="515" width="11.625" style="222" customWidth="1"/>
    <col min="516" max="516" width="8.125" style="222" customWidth="1"/>
    <col min="517" max="517" width="36.5" style="222" customWidth="1"/>
    <col min="518" max="518" width="10.75" style="222" customWidth="1"/>
    <col min="519" max="519" width="8.125" style="222" customWidth="1"/>
    <col min="520" max="520" width="9.125" style="222" customWidth="1"/>
    <col min="521" max="524" width="9" style="222" hidden="1" customWidth="1"/>
    <col min="525" max="769" width="9" style="222"/>
    <col min="770" max="770" width="36.75" style="222" customWidth="1"/>
    <col min="771" max="771" width="11.625" style="222" customWidth="1"/>
    <col min="772" max="772" width="8.125" style="222" customWidth="1"/>
    <col min="773" max="773" width="36.5" style="222" customWidth="1"/>
    <col min="774" max="774" width="10.75" style="222" customWidth="1"/>
    <col min="775" max="775" width="8.125" style="222" customWidth="1"/>
    <col min="776" max="776" width="9.125" style="222" customWidth="1"/>
    <col min="777" max="780" width="9" style="222" hidden="1" customWidth="1"/>
    <col min="781" max="1025" width="9" style="222"/>
    <col min="1026" max="1026" width="36.75" style="222" customWidth="1"/>
    <col min="1027" max="1027" width="11.625" style="222" customWidth="1"/>
    <col min="1028" max="1028" width="8.125" style="222" customWidth="1"/>
    <col min="1029" max="1029" width="36.5" style="222" customWidth="1"/>
    <col min="1030" max="1030" width="10.75" style="222" customWidth="1"/>
    <col min="1031" max="1031" width="8.125" style="222" customWidth="1"/>
    <col min="1032" max="1032" width="9.125" style="222" customWidth="1"/>
    <col min="1033" max="1036" width="9" style="222" hidden="1" customWidth="1"/>
    <col min="1037" max="1281" width="9" style="222"/>
    <col min="1282" max="1282" width="36.75" style="222" customWidth="1"/>
    <col min="1283" max="1283" width="11.625" style="222" customWidth="1"/>
    <col min="1284" max="1284" width="8.125" style="222" customWidth="1"/>
    <col min="1285" max="1285" width="36.5" style="222" customWidth="1"/>
    <col min="1286" max="1286" width="10.75" style="222" customWidth="1"/>
    <col min="1287" max="1287" width="8.125" style="222" customWidth="1"/>
    <col min="1288" max="1288" width="9.125" style="222" customWidth="1"/>
    <col min="1289" max="1292" width="9" style="222" hidden="1" customWidth="1"/>
    <col min="1293" max="1537" width="9" style="222"/>
    <col min="1538" max="1538" width="36.75" style="222" customWidth="1"/>
    <col min="1539" max="1539" width="11.625" style="222" customWidth="1"/>
    <col min="1540" max="1540" width="8.125" style="222" customWidth="1"/>
    <col min="1541" max="1541" width="36.5" style="222" customWidth="1"/>
    <col min="1542" max="1542" width="10.75" style="222" customWidth="1"/>
    <col min="1543" max="1543" width="8.125" style="222" customWidth="1"/>
    <col min="1544" max="1544" width="9.125" style="222" customWidth="1"/>
    <col min="1545" max="1548" width="9" style="222" hidden="1" customWidth="1"/>
    <col min="1549" max="1793" width="9" style="222"/>
    <col min="1794" max="1794" width="36.75" style="222" customWidth="1"/>
    <col min="1795" max="1795" width="11.625" style="222" customWidth="1"/>
    <col min="1796" max="1796" width="8.125" style="222" customWidth="1"/>
    <col min="1797" max="1797" width="36.5" style="222" customWidth="1"/>
    <col min="1798" max="1798" width="10.75" style="222" customWidth="1"/>
    <col min="1799" max="1799" width="8.125" style="222" customWidth="1"/>
    <col min="1800" max="1800" width="9.125" style="222" customWidth="1"/>
    <col min="1801" max="1804" width="9" style="222" hidden="1" customWidth="1"/>
    <col min="1805" max="2049" width="9" style="222"/>
    <col min="2050" max="2050" width="36.75" style="222" customWidth="1"/>
    <col min="2051" max="2051" width="11.625" style="222" customWidth="1"/>
    <col min="2052" max="2052" width="8.125" style="222" customWidth="1"/>
    <col min="2053" max="2053" width="36.5" style="222" customWidth="1"/>
    <col min="2054" max="2054" width="10.75" style="222" customWidth="1"/>
    <col min="2055" max="2055" width="8.125" style="222" customWidth="1"/>
    <col min="2056" max="2056" width="9.125" style="222" customWidth="1"/>
    <col min="2057" max="2060" width="9" style="222" hidden="1" customWidth="1"/>
    <col min="2061" max="2305" width="9" style="222"/>
    <col min="2306" max="2306" width="36.75" style="222" customWidth="1"/>
    <col min="2307" max="2307" width="11.625" style="222" customWidth="1"/>
    <col min="2308" max="2308" width="8.125" style="222" customWidth="1"/>
    <col min="2309" max="2309" width="36.5" style="222" customWidth="1"/>
    <col min="2310" max="2310" width="10.75" style="222" customWidth="1"/>
    <col min="2311" max="2311" width="8.125" style="222" customWidth="1"/>
    <col min="2312" max="2312" width="9.125" style="222" customWidth="1"/>
    <col min="2313" max="2316" width="9" style="222" hidden="1" customWidth="1"/>
    <col min="2317" max="2561" width="9" style="222"/>
    <col min="2562" max="2562" width="36.75" style="222" customWidth="1"/>
    <col min="2563" max="2563" width="11.625" style="222" customWidth="1"/>
    <col min="2564" max="2564" width="8.125" style="222" customWidth="1"/>
    <col min="2565" max="2565" width="36.5" style="222" customWidth="1"/>
    <col min="2566" max="2566" width="10.75" style="222" customWidth="1"/>
    <col min="2567" max="2567" width="8.125" style="222" customWidth="1"/>
    <col min="2568" max="2568" width="9.125" style="222" customWidth="1"/>
    <col min="2569" max="2572" width="9" style="222" hidden="1" customWidth="1"/>
    <col min="2573" max="2817" width="9" style="222"/>
    <col min="2818" max="2818" width="36.75" style="222" customWidth="1"/>
    <col min="2819" max="2819" width="11.625" style="222" customWidth="1"/>
    <col min="2820" max="2820" width="8.125" style="222" customWidth="1"/>
    <col min="2821" max="2821" width="36.5" style="222" customWidth="1"/>
    <col min="2822" max="2822" width="10.75" style="222" customWidth="1"/>
    <col min="2823" max="2823" width="8.125" style="222" customWidth="1"/>
    <col min="2824" max="2824" width="9.125" style="222" customWidth="1"/>
    <col min="2825" max="2828" width="9" style="222" hidden="1" customWidth="1"/>
    <col min="2829" max="3073" width="9" style="222"/>
    <col min="3074" max="3074" width="36.75" style="222" customWidth="1"/>
    <col min="3075" max="3075" width="11.625" style="222" customWidth="1"/>
    <col min="3076" max="3076" width="8.125" style="222" customWidth="1"/>
    <col min="3077" max="3077" width="36.5" style="222" customWidth="1"/>
    <col min="3078" max="3078" width="10.75" style="222" customWidth="1"/>
    <col min="3079" max="3079" width="8.125" style="222" customWidth="1"/>
    <col min="3080" max="3080" width="9.125" style="222" customWidth="1"/>
    <col min="3081" max="3084" width="9" style="222" hidden="1" customWidth="1"/>
    <col min="3085" max="3329" width="9" style="222"/>
    <col min="3330" max="3330" width="36.75" style="222" customWidth="1"/>
    <col min="3331" max="3331" width="11.625" style="222" customWidth="1"/>
    <col min="3332" max="3332" width="8.125" style="222" customWidth="1"/>
    <col min="3333" max="3333" width="36.5" style="222" customWidth="1"/>
    <col min="3334" max="3334" width="10.75" style="222" customWidth="1"/>
    <col min="3335" max="3335" width="8.125" style="222" customWidth="1"/>
    <col min="3336" max="3336" width="9.125" style="222" customWidth="1"/>
    <col min="3337" max="3340" width="9" style="222" hidden="1" customWidth="1"/>
    <col min="3341" max="3585" width="9" style="222"/>
    <col min="3586" max="3586" width="36.75" style="222" customWidth="1"/>
    <col min="3587" max="3587" width="11.625" style="222" customWidth="1"/>
    <col min="3588" max="3588" width="8.125" style="222" customWidth="1"/>
    <col min="3589" max="3589" width="36.5" style="222" customWidth="1"/>
    <col min="3590" max="3590" width="10.75" style="222" customWidth="1"/>
    <col min="3591" max="3591" width="8.125" style="222" customWidth="1"/>
    <col min="3592" max="3592" width="9.125" style="222" customWidth="1"/>
    <col min="3593" max="3596" width="9" style="222" hidden="1" customWidth="1"/>
    <col min="3597" max="3841" width="9" style="222"/>
    <col min="3842" max="3842" width="36.75" style="222" customWidth="1"/>
    <col min="3843" max="3843" width="11.625" style="222" customWidth="1"/>
    <col min="3844" max="3844" width="8.125" style="222" customWidth="1"/>
    <col min="3845" max="3845" width="36.5" style="222" customWidth="1"/>
    <col min="3846" max="3846" width="10.75" style="222" customWidth="1"/>
    <col min="3847" max="3847" width="8.125" style="222" customWidth="1"/>
    <col min="3848" max="3848" width="9.125" style="222" customWidth="1"/>
    <col min="3849" max="3852" width="9" style="222" hidden="1" customWidth="1"/>
    <col min="3853" max="4097" width="9" style="222"/>
    <col min="4098" max="4098" width="36.75" style="222" customWidth="1"/>
    <col min="4099" max="4099" width="11.625" style="222" customWidth="1"/>
    <col min="4100" max="4100" width="8.125" style="222" customWidth="1"/>
    <col min="4101" max="4101" width="36.5" style="222" customWidth="1"/>
    <col min="4102" max="4102" width="10.75" style="222" customWidth="1"/>
    <col min="4103" max="4103" width="8.125" style="222" customWidth="1"/>
    <col min="4104" max="4104" width="9.125" style="222" customWidth="1"/>
    <col min="4105" max="4108" width="9" style="222" hidden="1" customWidth="1"/>
    <col min="4109" max="4353" width="9" style="222"/>
    <col min="4354" max="4354" width="36.75" style="222" customWidth="1"/>
    <col min="4355" max="4355" width="11.625" style="222" customWidth="1"/>
    <col min="4356" max="4356" width="8.125" style="222" customWidth="1"/>
    <col min="4357" max="4357" width="36.5" style="222" customWidth="1"/>
    <col min="4358" max="4358" width="10.75" style="222" customWidth="1"/>
    <col min="4359" max="4359" width="8.125" style="222" customWidth="1"/>
    <col min="4360" max="4360" width="9.125" style="222" customWidth="1"/>
    <col min="4361" max="4364" width="9" style="222" hidden="1" customWidth="1"/>
    <col min="4365" max="4609" width="9" style="222"/>
    <col min="4610" max="4610" width="36.75" style="222" customWidth="1"/>
    <col min="4611" max="4611" width="11.625" style="222" customWidth="1"/>
    <col min="4612" max="4612" width="8.125" style="222" customWidth="1"/>
    <col min="4613" max="4613" width="36.5" style="222" customWidth="1"/>
    <col min="4614" max="4614" width="10.75" style="222" customWidth="1"/>
    <col min="4615" max="4615" width="8.125" style="222" customWidth="1"/>
    <col min="4616" max="4616" width="9.125" style="222" customWidth="1"/>
    <col min="4617" max="4620" width="9" style="222" hidden="1" customWidth="1"/>
    <col min="4621" max="4865" width="9" style="222"/>
    <col min="4866" max="4866" width="36.75" style="222" customWidth="1"/>
    <col min="4867" max="4867" width="11.625" style="222" customWidth="1"/>
    <col min="4868" max="4868" width="8.125" style="222" customWidth="1"/>
    <col min="4869" max="4869" width="36.5" style="222" customWidth="1"/>
    <col min="4870" max="4870" width="10.75" style="222" customWidth="1"/>
    <col min="4871" max="4871" width="8.125" style="222" customWidth="1"/>
    <col min="4872" max="4872" width="9.125" style="222" customWidth="1"/>
    <col min="4873" max="4876" width="9" style="222" hidden="1" customWidth="1"/>
    <col min="4877" max="5121" width="9" style="222"/>
    <col min="5122" max="5122" width="36.75" style="222" customWidth="1"/>
    <col min="5123" max="5123" width="11.625" style="222" customWidth="1"/>
    <col min="5124" max="5124" width="8.125" style="222" customWidth="1"/>
    <col min="5125" max="5125" width="36.5" style="222" customWidth="1"/>
    <col min="5126" max="5126" width="10.75" style="222" customWidth="1"/>
    <col min="5127" max="5127" width="8.125" style="222" customWidth="1"/>
    <col min="5128" max="5128" width="9.125" style="222" customWidth="1"/>
    <col min="5129" max="5132" width="9" style="222" hidden="1" customWidth="1"/>
    <col min="5133" max="5377" width="9" style="222"/>
    <col min="5378" max="5378" width="36.75" style="222" customWidth="1"/>
    <col min="5379" max="5379" width="11.625" style="222" customWidth="1"/>
    <col min="5380" max="5380" width="8.125" style="222" customWidth="1"/>
    <col min="5381" max="5381" width="36.5" style="222" customWidth="1"/>
    <col min="5382" max="5382" width="10.75" style="222" customWidth="1"/>
    <col min="5383" max="5383" width="8.125" style="222" customWidth="1"/>
    <col min="5384" max="5384" width="9.125" style="222" customWidth="1"/>
    <col min="5385" max="5388" width="9" style="222" hidden="1" customWidth="1"/>
    <col min="5389" max="5633" width="9" style="222"/>
    <col min="5634" max="5634" width="36.75" style="222" customWidth="1"/>
    <col min="5635" max="5635" width="11.625" style="222" customWidth="1"/>
    <col min="5636" max="5636" width="8.125" style="222" customWidth="1"/>
    <col min="5637" max="5637" width="36.5" style="222" customWidth="1"/>
    <col min="5638" max="5638" width="10.75" style="222" customWidth="1"/>
    <col min="5639" max="5639" width="8.125" style="222" customWidth="1"/>
    <col min="5640" max="5640" width="9.125" style="222" customWidth="1"/>
    <col min="5641" max="5644" width="9" style="222" hidden="1" customWidth="1"/>
    <col min="5645" max="5889" width="9" style="222"/>
    <col min="5890" max="5890" width="36.75" style="222" customWidth="1"/>
    <col min="5891" max="5891" width="11.625" style="222" customWidth="1"/>
    <col min="5892" max="5892" width="8.125" style="222" customWidth="1"/>
    <col min="5893" max="5893" width="36.5" style="222" customWidth="1"/>
    <col min="5894" max="5894" width="10.75" style="222" customWidth="1"/>
    <col min="5895" max="5895" width="8.125" style="222" customWidth="1"/>
    <col min="5896" max="5896" width="9.125" style="222" customWidth="1"/>
    <col min="5897" max="5900" width="9" style="222" hidden="1" customWidth="1"/>
    <col min="5901" max="6145" width="9" style="222"/>
    <col min="6146" max="6146" width="36.75" style="222" customWidth="1"/>
    <col min="6147" max="6147" width="11.625" style="222" customWidth="1"/>
    <col min="6148" max="6148" width="8.125" style="222" customWidth="1"/>
    <col min="6149" max="6149" width="36.5" style="222" customWidth="1"/>
    <col min="6150" max="6150" width="10.75" style="222" customWidth="1"/>
    <col min="6151" max="6151" width="8.125" style="222" customWidth="1"/>
    <col min="6152" max="6152" width="9.125" style="222" customWidth="1"/>
    <col min="6153" max="6156" width="9" style="222" hidden="1" customWidth="1"/>
    <col min="6157" max="6401" width="9" style="222"/>
    <col min="6402" max="6402" width="36.75" style="222" customWidth="1"/>
    <col min="6403" max="6403" width="11.625" style="222" customWidth="1"/>
    <col min="6404" max="6404" width="8.125" style="222" customWidth="1"/>
    <col min="6405" max="6405" width="36.5" style="222" customWidth="1"/>
    <col min="6406" max="6406" width="10.75" style="222" customWidth="1"/>
    <col min="6407" max="6407" width="8.125" style="222" customWidth="1"/>
    <col min="6408" max="6408" width="9.125" style="222" customWidth="1"/>
    <col min="6409" max="6412" width="9" style="222" hidden="1" customWidth="1"/>
    <col min="6413" max="6657" width="9" style="222"/>
    <col min="6658" max="6658" width="36.75" style="222" customWidth="1"/>
    <col min="6659" max="6659" width="11.625" style="222" customWidth="1"/>
    <col min="6660" max="6660" width="8.125" style="222" customWidth="1"/>
    <col min="6661" max="6661" width="36.5" style="222" customWidth="1"/>
    <col min="6662" max="6662" width="10.75" style="222" customWidth="1"/>
    <col min="6663" max="6663" width="8.125" style="222" customWidth="1"/>
    <col min="6664" max="6664" width="9.125" style="222" customWidth="1"/>
    <col min="6665" max="6668" width="9" style="222" hidden="1" customWidth="1"/>
    <col min="6669" max="6913" width="9" style="222"/>
    <col min="6914" max="6914" width="36.75" style="222" customWidth="1"/>
    <col min="6915" max="6915" width="11.625" style="222" customWidth="1"/>
    <col min="6916" max="6916" width="8.125" style="222" customWidth="1"/>
    <col min="6917" max="6917" width="36.5" style="222" customWidth="1"/>
    <col min="6918" max="6918" width="10.75" style="222" customWidth="1"/>
    <col min="6919" max="6919" width="8.125" style="222" customWidth="1"/>
    <col min="6920" max="6920" width="9.125" style="222" customWidth="1"/>
    <col min="6921" max="6924" width="9" style="222" hidden="1" customWidth="1"/>
    <col min="6925" max="7169" width="9" style="222"/>
    <col min="7170" max="7170" width="36.75" style="222" customWidth="1"/>
    <col min="7171" max="7171" width="11.625" style="222" customWidth="1"/>
    <col min="7172" max="7172" width="8.125" style="222" customWidth="1"/>
    <col min="7173" max="7173" width="36.5" style="222" customWidth="1"/>
    <col min="7174" max="7174" width="10.75" style="222" customWidth="1"/>
    <col min="7175" max="7175" width="8.125" style="222" customWidth="1"/>
    <col min="7176" max="7176" width="9.125" style="222" customWidth="1"/>
    <col min="7177" max="7180" width="9" style="222" hidden="1" customWidth="1"/>
    <col min="7181" max="7425" width="9" style="222"/>
    <col min="7426" max="7426" width="36.75" style="222" customWidth="1"/>
    <col min="7427" max="7427" width="11.625" style="222" customWidth="1"/>
    <col min="7428" max="7428" width="8.125" style="222" customWidth="1"/>
    <col min="7429" max="7429" width="36.5" style="222" customWidth="1"/>
    <col min="7430" max="7430" width="10.75" style="222" customWidth="1"/>
    <col min="7431" max="7431" width="8.125" style="222" customWidth="1"/>
    <col min="7432" max="7432" width="9.125" style="222" customWidth="1"/>
    <col min="7433" max="7436" width="9" style="222" hidden="1" customWidth="1"/>
    <col min="7437" max="7681" width="9" style="222"/>
    <col min="7682" max="7682" width="36.75" style="222" customWidth="1"/>
    <col min="7683" max="7683" width="11.625" style="222" customWidth="1"/>
    <col min="7684" max="7684" width="8.125" style="222" customWidth="1"/>
    <col min="7685" max="7685" width="36.5" style="222" customWidth="1"/>
    <col min="7686" max="7686" width="10.75" style="222" customWidth="1"/>
    <col min="7687" max="7687" width="8.125" style="222" customWidth="1"/>
    <col min="7688" max="7688" width="9.125" style="222" customWidth="1"/>
    <col min="7689" max="7692" width="9" style="222" hidden="1" customWidth="1"/>
    <col min="7693" max="7937" width="9" style="222"/>
    <col min="7938" max="7938" width="36.75" style="222" customWidth="1"/>
    <col min="7939" max="7939" width="11.625" style="222" customWidth="1"/>
    <col min="7940" max="7940" width="8.125" style="222" customWidth="1"/>
    <col min="7941" max="7941" width="36.5" style="222" customWidth="1"/>
    <col min="7942" max="7942" width="10.75" style="222" customWidth="1"/>
    <col min="7943" max="7943" width="8.125" style="222" customWidth="1"/>
    <col min="7944" max="7944" width="9.125" style="222" customWidth="1"/>
    <col min="7945" max="7948" width="9" style="222" hidden="1" customWidth="1"/>
    <col min="7949" max="8193" width="9" style="222"/>
    <col min="8194" max="8194" width="36.75" style="222" customWidth="1"/>
    <col min="8195" max="8195" width="11.625" style="222" customWidth="1"/>
    <col min="8196" max="8196" width="8.125" style="222" customWidth="1"/>
    <col min="8197" max="8197" width="36.5" style="222" customWidth="1"/>
    <col min="8198" max="8198" width="10.75" style="222" customWidth="1"/>
    <col min="8199" max="8199" width="8.125" style="222" customWidth="1"/>
    <col min="8200" max="8200" width="9.125" style="222" customWidth="1"/>
    <col min="8201" max="8204" width="9" style="222" hidden="1" customWidth="1"/>
    <col min="8205" max="8449" width="9" style="222"/>
    <col min="8450" max="8450" width="36.75" style="222" customWidth="1"/>
    <col min="8451" max="8451" width="11.625" style="222" customWidth="1"/>
    <col min="8452" max="8452" width="8.125" style="222" customWidth="1"/>
    <col min="8453" max="8453" width="36.5" style="222" customWidth="1"/>
    <col min="8454" max="8454" width="10.75" style="222" customWidth="1"/>
    <col min="8455" max="8455" width="8.125" style="222" customWidth="1"/>
    <col min="8456" max="8456" width="9.125" style="222" customWidth="1"/>
    <col min="8457" max="8460" width="9" style="222" hidden="1" customWidth="1"/>
    <col min="8461" max="8705" width="9" style="222"/>
    <col min="8706" max="8706" width="36.75" style="222" customWidth="1"/>
    <col min="8707" max="8707" width="11.625" style="222" customWidth="1"/>
    <col min="8708" max="8708" width="8.125" style="222" customWidth="1"/>
    <col min="8709" max="8709" width="36.5" style="222" customWidth="1"/>
    <col min="8710" max="8710" width="10.75" style="222" customWidth="1"/>
    <col min="8711" max="8711" width="8.125" style="222" customWidth="1"/>
    <col min="8712" max="8712" width="9.125" style="222" customWidth="1"/>
    <col min="8713" max="8716" width="9" style="222" hidden="1" customWidth="1"/>
    <col min="8717" max="8961" width="9" style="222"/>
    <col min="8962" max="8962" width="36.75" style="222" customWidth="1"/>
    <col min="8963" max="8963" width="11.625" style="222" customWidth="1"/>
    <col min="8964" max="8964" width="8.125" style="222" customWidth="1"/>
    <col min="8965" max="8965" width="36.5" style="222" customWidth="1"/>
    <col min="8966" max="8966" width="10.75" style="222" customWidth="1"/>
    <col min="8967" max="8967" width="8.125" style="222" customWidth="1"/>
    <col min="8968" max="8968" width="9.125" style="222" customWidth="1"/>
    <col min="8969" max="8972" width="9" style="222" hidden="1" customWidth="1"/>
    <col min="8973" max="9217" width="9" style="222"/>
    <col min="9218" max="9218" width="36.75" style="222" customWidth="1"/>
    <col min="9219" max="9219" width="11.625" style="222" customWidth="1"/>
    <col min="9220" max="9220" width="8.125" style="222" customWidth="1"/>
    <col min="9221" max="9221" width="36.5" style="222" customWidth="1"/>
    <col min="9222" max="9222" width="10.75" style="222" customWidth="1"/>
    <col min="9223" max="9223" width="8.125" style="222" customWidth="1"/>
    <col min="9224" max="9224" width="9.125" style="222" customWidth="1"/>
    <col min="9225" max="9228" width="9" style="222" hidden="1" customWidth="1"/>
    <col min="9229" max="9473" width="9" style="222"/>
    <col min="9474" max="9474" width="36.75" style="222" customWidth="1"/>
    <col min="9475" max="9475" width="11.625" style="222" customWidth="1"/>
    <col min="9476" max="9476" width="8.125" style="222" customWidth="1"/>
    <col min="9477" max="9477" width="36.5" style="222" customWidth="1"/>
    <col min="9478" max="9478" width="10.75" style="222" customWidth="1"/>
    <col min="9479" max="9479" width="8.125" style="222" customWidth="1"/>
    <col min="9480" max="9480" width="9.125" style="222" customWidth="1"/>
    <col min="9481" max="9484" width="9" style="222" hidden="1" customWidth="1"/>
    <col min="9485" max="9729" width="9" style="222"/>
    <col min="9730" max="9730" width="36.75" style="222" customWidth="1"/>
    <col min="9731" max="9731" width="11.625" style="222" customWidth="1"/>
    <col min="9732" max="9732" width="8.125" style="222" customWidth="1"/>
    <col min="9733" max="9733" width="36.5" style="222" customWidth="1"/>
    <col min="9734" max="9734" width="10.75" style="222" customWidth="1"/>
    <col min="9735" max="9735" width="8.125" style="222" customWidth="1"/>
    <col min="9736" max="9736" width="9.125" style="222" customWidth="1"/>
    <col min="9737" max="9740" width="9" style="222" hidden="1" customWidth="1"/>
    <col min="9741" max="9985" width="9" style="222"/>
    <col min="9986" max="9986" width="36.75" style="222" customWidth="1"/>
    <col min="9987" max="9987" width="11.625" style="222" customWidth="1"/>
    <col min="9988" max="9988" width="8.125" style="222" customWidth="1"/>
    <col min="9989" max="9989" width="36.5" style="222" customWidth="1"/>
    <col min="9990" max="9990" width="10.75" style="222" customWidth="1"/>
    <col min="9991" max="9991" width="8.125" style="222" customWidth="1"/>
    <col min="9992" max="9992" width="9.125" style="222" customWidth="1"/>
    <col min="9993" max="9996" width="9" style="222" hidden="1" customWidth="1"/>
    <col min="9997" max="10241" width="9" style="222"/>
    <col min="10242" max="10242" width="36.75" style="222" customWidth="1"/>
    <col min="10243" max="10243" width="11.625" style="222" customWidth="1"/>
    <col min="10244" max="10244" width="8.125" style="222" customWidth="1"/>
    <col min="10245" max="10245" width="36.5" style="222" customWidth="1"/>
    <col min="10246" max="10246" width="10.75" style="222" customWidth="1"/>
    <col min="10247" max="10247" width="8.125" style="222" customWidth="1"/>
    <col min="10248" max="10248" width="9.125" style="222" customWidth="1"/>
    <col min="10249" max="10252" width="9" style="222" hidden="1" customWidth="1"/>
    <col min="10253" max="10497" width="9" style="222"/>
    <col min="10498" max="10498" width="36.75" style="222" customWidth="1"/>
    <col min="10499" max="10499" width="11.625" style="222" customWidth="1"/>
    <col min="10500" max="10500" width="8.125" style="222" customWidth="1"/>
    <col min="10501" max="10501" width="36.5" style="222" customWidth="1"/>
    <col min="10502" max="10502" width="10.75" style="222" customWidth="1"/>
    <col min="10503" max="10503" width="8.125" style="222" customWidth="1"/>
    <col min="10504" max="10504" width="9.125" style="222" customWidth="1"/>
    <col min="10505" max="10508" width="9" style="222" hidden="1" customWidth="1"/>
    <col min="10509" max="10753" width="9" style="222"/>
    <col min="10754" max="10754" width="36.75" style="222" customWidth="1"/>
    <col min="10755" max="10755" width="11.625" style="222" customWidth="1"/>
    <col min="10756" max="10756" width="8.125" style="222" customWidth="1"/>
    <col min="10757" max="10757" width="36.5" style="222" customWidth="1"/>
    <col min="10758" max="10758" width="10.75" style="222" customWidth="1"/>
    <col min="10759" max="10759" width="8.125" style="222" customWidth="1"/>
    <col min="10760" max="10760" width="9.125" style="222" customWidth="1"/>
    <col min="10761" max="10764" width="9" style="222" hidden="1" customWidth="1"/>
    <col min="10765" max="11009" width="9" style="222"/>
    <col min="11010" max="11010" width="36.75" style="222" customWidth="1"/>
    <col min="11011" max="11011" width="11.625" style="222" customWidth="1"/>
    <col min="11012" max="11012" width="8.125" style="222" customWidth="1"/>
    <col min="11013" max="11013" width="36.5" style="222" customWidth="1"/>
    <col min="11014" max="11014" width="10.75" style="222" customWidth="1"/>
    <col min="11015" max="11015" width="8.125" style="222" customWidth="1"/>
    <col min="11016" max="11016" width="9.125" style="222" customWidth="1"/>
    <col min="11017" max="11020" width="9" style="222" hidden="1" customWidth="1"/>
    <col min="11021" max="11265" width="9" style="222"/>
    <col min="11266" max="11266" width="36.75" style="222" customWidth="1"/>
    <col min="11267" max="11267" width="11.625" style="222" customWidth="1"/>
    <col min="11268" max="11268" width="8.125" style="222" customWidth="1"/>
    <col min="11269" max="11269" width="36.5" style="222" customWidth="1"/>
    <col min="11270" max="11270" width="10.75" style="222" customWidth="1"/>
    <col min="11271" max="11271" width="8.125" style="222" customWidth="1"/>
    <col min="11272" max="11272" width="9.125" style="222" customWidth="1"/>
    <col min="11273" max="11276" width="9" style="222" hidden="1" customWidth="1"/>
    <col min="11277" max="11521" width="9" style="222"/>
    <col min="11522" max="11522" width="36.75" style="222" customWidth="1"/>
    <col min="11523" max="11523" width="11.625" style="222" customWidth="1"/>
    <col min="11524" max="11524" width="8.125" style="222" customWidth="1"/>
    <col min="11525" max="11525" width="36.5" style="222" customWidth="1"/>
    <col min="11526" max="11526" width="10.75" style="222" customWidth="1"/>
    <col min="11527" max="11527" width="8.125" style="222" customWidth="1"/>
    <col min="11528" max="11528" width="9.125" style="222" customWidth="1"/>
    <col min="11529" max="11532" width="9" style="222" hidden="1" customWidth="1"/>
    <col min="11533" max="11777" width="9" style="222"/>
    <col min="11778" max="11778" width="36.75" style="222" customWidth="1"/>
    <col min="11779" max="11779" width="11.625" style="222" customWidth="1"/>
    <col min="11780" max="11780" width="8.125" style="222" customWidth="1"/>
    <col min="11781" max="11781" width="36.5" style="222" customWidth="1"/>
    <col min="11782" max="11782" width="10.75" style="222" customWidth="1"/>
    <col min="11783" max="11783" width="8.125" style="222" customWidth="1"/>
    <col min="11784" max="11784" width="9.125" style="222" customWidth="1"/>
    <col min="11785" max="11788" width="9" style="222" hidden="1" customWidth="1"/>
    <col min="11789" max="12033" width="9" style="222"/>
    <col min="12034" max="12034" width="36.75" style="222" customWidth="1"/>
    <col min="12035" max="12035" width="11.625" style="222" customWidth="1"/>
    <col min="12036" max="12036" width="8.125" style="222" customWidth="1"/>
    <col min="12037" max="12037" width="36.5" style="222" customWidth="1"/>
    <col min="12038" max="12038" width="10.75" style="222" customWidth="1"/>
    <col min="12039" max="12039" width="8.125" style="222" customWidth="1"/>
    <col min="12040" max="12040" width="9.125" style="222" customWidth="1"/>
    <col min="12041" max="12044" width="9" style="222" hidden="1" customWidth="1"/>
    <col min="12045" max="12289" width="9" style="222"/>
    <col min="12290" max="12290" width="36.75" style="222" customWidth="1"/>
    <col min="12291" max="12291" width="11.625" style="222" customWidth="1"/>
    <col min="12292" max="12292" width="8.125" style="222" customWidth="1"/>
    <col min="12293" max="12293" width="36.5" style="222" customWidth="1"/>
    <col min="12294" max="12294" width="10.75" style="222" customWidth="1"/>
    <col min="12295" max="12295" width="8.125" style="222" customWidth="1"/>
    <col min="12296" max="12296" width="9.125" style="222" customWidth="1"/>
    <col min="12297" max="12300" width="9" style="222" hidden="1" customWidth="1"/>
    <col min="12301" max="12545" width="9" style="222"/>
    <col min="12546" max="12546" width="36.75" style="222" customWidth="1"/>
    <col min="12547" max="12547" width="11.625" style="222" customWidth="1"/>
    <col min="12548" max="12548" width="8.125" style="222" customWidth="1"/>
    <col min="12549" max="12549" width="36.5" style="222" customWidth="1"/>
    <col min="12550" max="12550" width="10.75" style="222" customWidth="1"/>
    <col min="12551" max="12551" width="8.125" style="222" customWidth="1"/>
    <col min="12552" max="12552" width="9.125" style="222" customWidth="1"/>
    <col min="12553" max="12556" width="9" style="222" hidden="1" customWidth="1"/>
    <col min="12557" max="12801" width="9" style="222"/>
    <col min="12802" max="12802" width="36.75" style="222" customWidth="1"/>
    <col min="12803" max="12803" width="11.625" style="222" customWidth="1"/>
    <col min="12804" max="12804" width="8.125" style="222" customWidth="1"/>
    <col min="12805" max="12805" width="36.5" style="222" customWidth="1"/>
    <col min="12806" max="12806" width="10.75" style="222" customWidth="1"/>
    <col min="12807" max="12807" width="8.125" style="222" customWidth="1"/>
    <col min="12808" max="12808" width="9.125" style="222" customWidth="1"/>
    <col min="12809" max="12812" width="9" style="222" hidden="1" customWidth="1"/>
    <col min="12813" max="13057" width="9" style="222"/>
    <col min="13058" max="13058" width="36.75" style="222" customWidth="1"/>
    <col min="13059" max="13059" width="11.625" style="222" customWidth="1"/>
    <col min="13060" max="13060" width="8.125" style="222" customWidth="1"/>
    <col min="13061" max="13061" width="36.5" style="222" customWidth="1"/>
    <col min="13062" max="13062" width="10.75" style="222" customWidth="1"/>
    <col min="13063" max="13063" width="8.125" style="222" customWidth="1"/>
    <col min="13064" max="13064" width="9.125" style="222" customWidth="1"/>
    <col min="13065" max="13068" width="9" style="222" hidden="1" customWidth="1"/>
    <col min="13069" max="13313" width="9" style="222"/>
    <col min="13314" max="13314" width="36.75" style="222" customWidth="1"/>
    <col min="13315" max="13315" width="11.625" style="222" customWidth="1"/>
    <col min="13316" max="13316" width="8.125" style="222" customWidth="1"/>
    <col min="13317" max="13317" width="36.5" style="222" customWidth="1"/>
    <col min="13318" max="13318" width="10.75" style="222" customWidth="1"/>
    <col min="13319" max="13319" width="8.125" style="222" customWidth="1"/>
    <col min="13320" max="13320" width="9.125" style="222" customWidth="1"/>
    <col min="13321" max="13324" width="9" style="222" hidden="1" customWidth="1"/>
    <col min="13325" max="13569" width="9" style="222"/>
    <col min="13570" max="13570" width="36.75" style="222" customWidth="1"/>
    <col min="13571" max="13571" width="11.625" style="222" customWidth="1"/>
    <col min="13572" max="13572" width="8.125" style="222" customWidth="1"/>
    <col min="13573" max="13573" width="36.5" style="222" customWidth="1"/>
    <col min="13574" max="13574" width="10.75" style="222" customWidth="1"/>
    <col min="13575" max="13575" width="8.125" style="222" customWidth="1"/>
    <col min="13576" max="13576" width="9.125" style="222" customWidth="1"/>
    <col min="13577" max="13580" width="9" style="222" hidden="1" customWidth="1"/>
    <col min="13581" max="13825" width="9" style="222"/>
    <col min="13826" max="13826" width="36.75" style="222" customWidth="1"/>
    <col min="13827" max="13827" width="11.625" style="222" customWidth="1"/>
    <col min="13828" max="13828" width="8.125" style="222" customWidth="1"/>
    <col min="13829" max="13829" width="36.5" style="222" customWidth="1"/>
    <col min="13830" max="13830" width="10.75" style="222" customWidth="1"/>
    <col min="13831" max="13831" width="8.125" style="222" customWidth="1"/>
    <col min="13832" max="13832" width="9.125" style="222" customWidth="1"/>
    <col min="13833" max="13836" width="9" style="222" hidden="1" customWidth="1"/>
    <col min="13837" max="14081" width="9" style="222"/>
    <col min="14082" max="14082" width="36.75" style="222" customWidth="1"/>
    <col min="14083" max="14083" width="11.625" style="222" customWidth="1"/>
    <col min="14084" max="14084" width="8.125" style="222" customWidth="1"/>
    <col min="14085" max="14085" width="36.5" style="222" customWidth="1"/>
    <col min="14086" max="14086" width="10.75" style="222" customWidth="1"/>
    <col min="14087" max="14087" width="8.125" style="222" customWidth="1"/>
    <col min="14088" max="14088" width="9.125" style="222" customWidth="1"/>
    <col min="14089" max="14092" width="9" style="222" hidden="1" customWidth="1"/>
    <col min="14093" max="14337" width="9" style="222"/>
    <col min="14338" max="14338" width="36.75" style="222" customWidth="1"/>
    <col min="14339" max="14339" width="11.625" style="222" customWidth="1"/>
    <col min="14340" max="14340" width="8.125" style="222" customWidth="1"/>
    <col min="14341" max="14341" width="36.5" style="222" customWidth="1"/>
    <col min="14342" max="14342" width="10.75" style="222" customWidth="1"/>
    <col min="14343" max="14343" width="8.125" style="222" customWidth="1"/>
    <col min="14344" max="14344" width="9.125" style="222" customWidth="1"/>
    <col min="14345" max="14348" width="9" style="222" hidden="1" customWidth="1"/>
    <col min="14349" max="14593" width="9" style="222"/>
    <col min="14594" max="14594" width="36.75" style="222" customWidth="1"/>
    <col min="14595" max="14595" width="11.625" style="222" customWidth="1"/>
    <col min="14596" max="14596" width="8.125" style="222" customWidth="1"/>
    <col min="14597" max="14597" width="36.5" style="222" customWidth="1"/>
    <col min="14598" max="14598" width="10.75" style="222" customWidth="1"/>
    <col min="14599" max="14599" width="8.125" style="222" customWidth="1"/>
    <col min="14600" max="14600" width="9.125" style="222" customWidth="1"/>
    <col min="14601" max="14604" width="9" style="222" hidden="1" customWidth="1"/>
    <col min="14605" max="14849" width="9" style="222"/>
    <col min="14850" max="14850" width="36.75" style="222" customWidth="1"/>
    <col min="14851" max="14851" width="11.625" style="222" customWidth="1"/>
    <col min="14852" max="14852" width="8.125" style="222" customWidth="1"/>
    <col min="14853" max="14853" width="36.5" style="222" customWidth="1"/>
    <col min="14854" max="14854" width="10.75" style="222" customWidth="1"/>
    <col min="14855" max="14855" width="8.125" style="222" customWidth="1"/>
    <col min="14856" max="14856" width="9.125" style="222" customWidth="1"/>
    <col min="14857" max="14860" width="9" style="222" hidden="1" customWidth="1"/>
    <col min="14861" max="15105" width="9" style="222"/>
    <col min="15106" max="15106" width="36.75" style="222" customWidth="1"/>
    <col min="15107" max="15107" width="11.625" style="222" customWidth="1"/>
    <col min="15108" max="15108" width="8.125" style="222" customWidth="1"/>
    <col min="15109" max="15109" width="36.5" style="222" customWidth="1"/>
    <col min="15110" max="15110" width="10.75" style="222" customWidth="1"/>
    <col min="15111" max="15111" width="8.125" style="222" customWidth="1"/>
    <col min="15112" max="15112" width="9.125" style="222" customWidth="1"/>
    <col min="15113" max="15116" width="9" style="222" hidden="1" customWidth="1"/>
    <col min="15117" max="15361" width="9" style="222"/>
    <col min="15362" max="15362" width="36.75" style="222" customWidth="1"/>
    <col min="15363" max="15363" width="11.625" style="222" customWidth="1"/>
    <col min="15364" max="15364" width="8.125" style="222" customWidth="1"/>
    <col min="15365" max="15365" width="36.5" style="222" customWidth="1"/>
    <col min="15366" max="15366" width="10.75" style="222" customWidth="1"/>
    <col min="15367" max="15367" width="8.125" style="222" customWidth="1"/>
    <col min="15368" max="15368" width="9.125" style="222" customWidth="1"/>
    <col min="15369" max="15372" width="9" style="222" hidden="1" customWidth="1"/>
    <col min="15373" max="15617" width="9" style="222"/>
    <col min="15618" max="15618" width="36.75" style="222" customWidth="1"/>
    <col min="15619" max="15619" width="11.625" style="222" customWidth="1"/>
    <col min="15620" max="15620" width="8.125" style="222" customWidth="1"/>
    <col min="15621" max="15621" width="36.5" style="222" customWidth="1"/>
    <col min="15622" max="15622" width="10.75" style="222" customWidth="1"/>
    <col min="15623" max="15623" width="8.125" style="222" customWidth="1"/>
    <col min="15624" max="15624" width="9.125" style="222" customWidth="1"/>
    <col min="15625" max="15628" width="9" style="222" hidden="1" customWidth="1"/>
    <col min="15629" max="15873" width="9" style="222"/>
    <col min="15874" max="15874" width="36.75" style="222" customWidth="1"/>
    <col min="15875" max="15875" width="11.625" style="222" customWidth="1"/>
    <col min="15876" max="15876" width="8.125" style="222" customWidth="1"/>
    <col min="15877" max="15877" width="36.5" style="222" customWidth="1"/>
    <col min="15878" max="15878" width="10.75" style="222" customWidth="1"/>
    <col min="15879" max="15879" width="8.125" style="222" customWidth="1"/>
    <col min="15880" max="15880" width="9.125" style="222" customWidth="1"/>
    <col min="15881" max="15884" width="9" style="222" hidden="1" customWidth="1"/>
    <col min="15885" max="16129" width="9" style="222"/>
    <col min="16130" max="16130" width="36.75" style="222" customWidth="1"/>
    <col min="16131" max="16131" width="11.625" style="222" customWidth="1"/>
    <col min="16132" max="16132" width="8.125" style="222" customWidth="1"/>
    <col min="16133" max="16133" width="36.5" style="222" customWidth="1"/>
    <col min="16134" max="16134" width="10.75" style="222" customWidth="1"/>
    <col min="16135" max="16135" width="8.125" style="222" customWidth="1"/>
    <col min="16136" max="16136" width="9.125" style="222" customWidth="1"/>
    <col min="16137" max="16140" width="9" style="222" hidden="1" customWidth="1"/>
    <col min="16141" max="16384" width="9" style="222"/>
  </cols>
  <sheetData>
    <row r="1" ht="18.75" spans="1:14">
      <c r="A1" s="36" t="s">
        <v>818</v>
      </c>
      <c r="B1" s="36"/>
      <c r="C1" s="36"/>
      <c r="D1" s="36"/>
      <c r="E1" s="36"/>
      <c r="F1" s="36"/>
      <c r="G1" s="36"/>
      <c r="H1" s="36"/>
      <c r="I1" s="36"/>
      <c r="J1" s="36"/>
      <c r="K1" s="36"/>
      <c r="L1" s="36"/>
      <c r="M1" s="36"/>
      <c r="N1" s="36"/>
    </row>
    <row r="2" ht="24.75" customHeight="1" spans="1:14">
      <c r="A2" s="5" t="s">
        <v>819</v>
      </c>
      <c r="B2" s="5"/>
      <c r="C2" s="5"/>
      <c r="D2" s="5"/>
      <c r="E2" s="5"/>
      <c r="F2" s="5"/>
      <c r="G2" s="5"/>
      <c r="H2" s="5"/>
      <c r="I2" s="5"/>
      <c r="J2" s="5"/>
      <c r="K2" s="5"/>
      <c r="L2" s="5"/>
      <c r="M2" s="5"/>
      <c r="N2" s="5"/>
    </row>
    <row r="3" ht="18.75" spans="1:14">
      <c r="A3" s="223"/>
      <c r="B3" s="26"/>
      <c r="C3" s="26"/>
      <c r="D3" s="26"/>
      <c r="E3" s="26"/>
      <c r="F3" s="26"/>
      <c r="G3" s="26"/>
      <c r="H3" s="27"/>
      <c r="J3" s="26"/>
      <c r="K3" s="26"/>
      <c r="L3" s="26"/>
      <c r="M3" s="26"/>
      <c r="N3" s="8" t="s">
        <v>2</v>
      </c>
    </row>
    <row r="4" ht="56.25" spans="1:14">
      <c r="A4" s="205" t="s">
        <v>3</v>
      </c>
      <c r="B4" s="206" t="s">
        <v>650</v>
      </c>
      <c r="C4" s="206" t="s">
        <v>59</v>
      </c>
      <c r="D4" s="206" t="s">
        <v>60</v>
      </c>
      <c r="E4" s="206" t="s">
        <v>4</v>
      </c>
      <c r="F4" s="206" t="s">
        <v>61</v>
      </c>
      <c r="G4" s="207" t="s">
        <v>62</v>
      </c>
      <c r="H4" s="205" t="s">
        <v>797</v>
      </c>
      <c r="I4" s="206" t="s">
        <v>650</v>
      </c>
      <c r="J4" s="206" t="s">
        <v>59</v>
      </c>
      <c r="K4" s="206" t="s">
        <v>60</v>
      </c>
      <c r="L4" s="206" t="s">
        <v>4</v>
      </c>
      <c r="M4" s="206" t="s">
        <v>61</v>
      </c>
      <c r="N4" s="207" t="s">
        <v>62</v>
      </c>
    </row>
    <row r="5" ht="37.5" customHeight="1" spans="1:14">
      <c r="A5" s="224" t="s">
        <v>64</v>
      </c>
      <c r="B5" s="12"/>
      <c r="C5" s="209"/>
      <c r="D5" s="209"/>
      <c r="E5" s="209"/>
      <c r="F5" s="209"/>
      <c r="G5" s="210"/>
      <c r="H5" s="224" t="s">
        <v>64</v>
      </c>
      <c r="I5" s="12"/>
      <c r="J5" s="209"/>
      <c r="K5" s="209"/>
      <c r="L5" s="209"/>
      <c r="M5" s="209"/>
      <c r="N5" s="210"/>
    </row>
    <row r="6" ht="30.75" customHeight="1" spans="1:14">
      <c r="A6" s="225" t="s">
        <v>820</v>
      </c>
      <c r="B6" s="12"/>
      <c r="C6" s="209"/>
      <c r="D6" s="209"/>
      <c r="E6" s="209"/>
      <c r="F6" s="209"/>
      <c r="G6" s="210"/>
      <c r="H6" s="225" t="s">
        <v>821</v>
      </c>
      <c r="I6" s="12"/>
      <c r="J6" s="209"/>
      <c r="K6" s="209"/>
      <c r="L6" s="209"/>
      <c r="M6" s="209"/>
      <c r="N6" s="210"/>
    </row>
    <row r="7" ht="36.75" customHeight="1" spans="1:14">
      <c r="A7" s="14" t="s">
        <v>822</v>
      </c>
      <c r="B7" s="15"/>
      <c r="C7" s="212"/>
      <c r="D7" s="212"/>
      <c r="E7" s="212"/>
      <c r="F7" s="212"/>
      <c r="G7" s="213"/>
      <c r="H7" s="14" t="s">
        <v>823</v>
      </c>
      <c r="I7" s="15">
        <f>SUM(I8:I10)</f>
        <v>0</v>
      </c>
      <c r="J7" s="212"/>
      <c r="K7" s="212"/>
      <c r="L7" s="212"/>
      <c r="M7" s="212"/>
      <c r="N7" s="213"/>
    </row>
    <row r="8" ht="36.75" customHeight="1" spans="1:14">
      <c r="A8" s="16" t="s">
        <v>824</v>
      </c>
      <c r="B8" s="15"/>
      <c r="C8" s="212"/>
      <c r="D8" s="212"/>
      <c r="E8" s="212"/>
      <c r="F8" s="212"/>
      <c r="G8" s="213"/>
      <c r="H8" s="16" t="s">
        <v>824</v>
      </c>
      <c r="I8" s="15"/>
      <c r="J8" s="212"/>
      <c r="K8" s="212"/>
      <c r="L8" s="212"/>
      <c r="M8" s="212"/>
      <c r="N8" s="213"/>
    </row>
    <row r="9" ht="36.75" customHeight="1" spans="1:14">
      <c r="A9" s="16" t="s">
        <v>825</v>
      </c>
      <c r="B9" s="15"/>
      <c r="C9" s="212"/>
      <c r="D9" s="212"/>
      <c r="E9" s="212"/>
      <c r="F9" s="212"/>
      <c r="G9" s="213"/>
      <c r="H9" s="16" t="s">
        <v>825</v>
      </c>
      <c r="I9" s="15"/>
      <c r="J9" s="212"/>
      <c r="K9" s="212"/>
      <c r="L9" s="212"/>
      <c r="M9" s="212"/>
      <c r="N9" s="213"/>
    </row>
    <row r="10" ht="36.75" customHeight="1" spans="1:14">
      <c r="A10" s="16" t="s">
        <v>826</v>
      </c>
      <c r="B10" s="15"/>
      <c r="C10" s="212"/>
      <c r="D10" s="212"/>
      <c r="E10" s="212"/>
      <c r="F10" s="212"/>
      <c r="G10" s="213"/>
      <c r="H10" s="16" t="s">
        <v>826</v>
      </c>
      <c r="I10" s="15"/>
      <c r="J10" s="212"/>
      <c r="K10" s="212"/>
      <c r="L10" s="212"/>
      <c r="M10" s="212"/>
      <c r="N10" s="213"/>
    </row>
    <row r="11" ht="36.75" customHeight="1" spans="1:14">
      <c r="A11" s="14" t="s">
        <v>827</v>
      </c>
      <c r="B11" s="15">
        <f>B12+B13</f>
        <v>0</v>
      </c>
      <c r="C11" s="212"/>
      <c r="D11" s="212"/>
      <c r="E11" s="212"/>
      <c r="F11" s="212"/>
      <c r="G11" s="213"/>
      <c r="H11" s="14" t="s">
        <v>828</v>
      </c>
      <c r="I11" s="15">
        <f>I12+I13</f>
        <v>0</v>
      </c>
      <c r="J11" s="212"/>
      <c r="K11" s="212"/>
      <c r="L11" s="212"/>
      <c r="M11" s="212"/>
      <c r="N11" s="213"/>
    </row>
    <row r="12" ht="36.75" customHeight="1" spans="1:14">
      <c r="A12" s="214" t="s">
        <v>829</v>
      </c>
      <c r="B12" s="15"/>
      <c r="C12" s="212"/>
      <c r="D12" s="212"/>
      <c r="E12" s="212"/>
      <c r="F12" s="212"/>
      <c r="G12" s="213"/>
      <c r="H12" s="16" t="s">
        <v>830</v>
      </c>
      <c r="I12" s="15"/>
      <c r="J12" s="212"/>
      <c r="K12" s="212"/>
      <c r="L12" s="212"/>
      <c r="M12" s="212"/>
      <c r="N12" s="213"/>
    </row>
    <row r="13" ht="36.75" customHeight="1" spans="1:14">
      <c r="A13" s="16" t="s">
        <v>831</v>
      </c>
      <c r="B13" s="15"/>
      <c r="C13" s="212"/>
      <c r="D13" s="212"/>
      <c r="E13" s="212"/>
      <c r="F13" s="212"/>
      <c r="G13" s="213"/>
      <c r="H13" s="16" t="s">
        <v>831</v>
      </c>
      <c r="I13" s="15"/>
      <c r="J13" s="212"/>
      <c r="K13" s="212"/>
      <c r="L13" s="212"/>
      <c r="M13" s="212"/>
      <c r="N13" s="213"/>
    </row>
    <row r="14" ht="36.75" customHeight="1" spans="1:14">
      <c r="A14" s="14" t="s">
        <v>832</v>
      </c>
      <c r="B14" s="15"/>
      <c r="C14" s="212"/>
      <c r="D14" s="212"/>
      <c r="E14" s="212"/>
      <c r="F14" s="212"/>
      <c r="G14" s="213"/>
      <c r="H14" s="14" t="s">
        <v>833</v>
      </c>
      <c r="I14" s="15"/>
      <c r="J14" s="212"/>
      <c r="K14" s="212"/>
      <c r="L14" s="212"/>
      <c r="M14" s="212"/>
      <c r="N14" s="213"/>
    </row>
    <row r="15" ht="36.75" customHeight="1" spans="1:14">
      <c r="A15" s="14" t="s">
        <v>834</v>
      </c>
      <c r="B15" s="15"/>
      <c r="C15" s="212"/>
      <c r="D15" s="212"/>
      <c r="E15" s="212"/>
      <c r="F15" s="212"/>
      <c r="G15" s="213"/>
      <c r="H15" s="14" t="s">
        <v>835</v>
      </c>
      <c r="I15" s="15"/>
      <c r="J15" s="212"/>
      <c r="K15" s="212"/>
      <c r="L15" s="212"/>
      <c r="M15" s="212"/>
      <c r="N15" s="213"/>
    </row>
    <row r="16" ht="36.75" customHeight="1" spans="1:14">
      <c r="A16" s="226"/>
      <c r="B16" s="227"/>
      <c r="C16" s="227"/>
      <c r="D16" s="227"/>
      <c r="E16" s="227"/>
      <c r="F16" s="227"/>
      <c r="G16" s="227"/>
      <c r="H16" s="228" t="s">
        <v>836</v>
      </c>
      <c r="I16" s="227"/>
      <c r="J16" s="227"/>
      <c r="K16" s="227"/>
      <c r="L16" s="227"/>
      <c r="M16" s="227"/>
      <c r="N16" s="227"/>
    </row>
    <row r="17" ht="38.25" customHeight="1" spans="1:13">
      <c r="A17" s="219"/>
      <c r="B17" s="219"/>
      <c r="C17" s="219"/>
      <c r="D17" s="219"/>
      <c r="E17" s="219"/>
      <c r="F17" s="219"/>
      <c r="G17" s="219"/>
      <c r="H17" s="219"/>
      <c r="I17" s="219"/>
      <c r="J17" s="219"/>
      <c r="K17" s="219"/>
      <c r="L17" s="219"/>
      <c r="M17" s="219"/>
    </row>
    <row r="18" ht="13.5" spans="1:13">
      <c r="A18" s="219" t="s">
        <v>837</v>
      </c>
      <c r="B18" s="219"/>
      <c r="C18" s="219"/>
      <c r="D18" s="219"/>
      <c r="E18" s="219"/>
      <c r="F18" s="219"/>
      <c r="G18" s="219"/>
      <c r="H18" s="219"/>
      <c r="I18" s="219"/>
      <c r="J18" s="219"/>
      <c r="K18" s="219"/>
      <c r="L18" s="219"/>
      <c r="M18" s="219"/>
    </row>
    <row r="19" spans="1:13">
      <c r="A19" s="222"/>
      <c r="B19" s="229"/>
      <c r="C19" s="229"/>
      <c r="D19" s="229"/>
      <c r="E19" s="229"/>
      <c r="F19" s="229"/>
      <c r="I19" s="229"/>
      <c r="J19" s="229"/>
      <c r="K19" s="229"/>
      <c r="L19" s="229"/>
      <c r="M19" s="229"/>
    </row>
    <row r="20" spans="1:1">
      <c r="A20" s="222"/>
    </row>
    <row r="21" spans="1:1">
      <c r="A21" s="222"/>
    </row>
    <row r="22" spans="1:1">
      <c r="A22" s="222"/>
    </row>
    <row r="23" spans="1:1">
      <c r="A23" s="222"/>
    </row>
    <row r="24" spans="1:1">
      <c r="A24" s="222"/>
    </row>
    <row r="25" spans="1:1">
      <c r="A25" s="222"/>
    </row>
    <row r="26" spans="1:1">
      <c r="A26" s="222"/>
    </row>
    <row r="27" spans="1:1">
      <c r="A27" s="222"/>
    </row>
    <row r="28" spans="1:1">
      <c r="A28" s="222"/>
    </row>
    <row r="29" spans="1:1">
      <c r="A29" s="222"/>
    </row>
    <row r="30" spans="1:1">
      <c r="A30" s="222"/>
    </row>
    <row r="31" spans="1:1">
      <c r="A31" s="222"/>
    </row>
    <row r="32" spans="1:1">
      <c r="A32" s="222"/>
    </row>
    <row r="33" spans="1:1">
      <c r="A33" s="222"/>
    </row>
    <row r="34" spans="1:1">
      <c r="A34" s="222"/>
    </row>
    <row r="35" spans="1:1">
      <c r="A35" s="222"/>
    </row>
    <row r="36" spans="1:1">
      <c r="A36" s="222"/>
    </row>
  </sheetData>
  <mergeCells count="5">
    <mergeCell ref="A1:N1"/>
    <mergeCell ref="A2:N2"/>
    <mergeCell ref="A3:B3"/>
    <mergeCell ref="A17:M17"/>
    <mergeCell ref="A18:M18"/>
  </mergeCells>
  <printOptions horizontalCentered="1"/>
  <pageMargins left="0.236220472440945" right="0.236220472440945" top="0.5" bottom="0.31496062992126" header="0.31496062992126" footer="0.31496062992126"/>
  <pageSetup paperSize="9" scale="71"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workbookViewId="0">
      <selection activeCell="A25" sqref="A25"/>
    </sheetView>
  </sheetViews>
  <sheetFormatPr defaultColWidth="9" defaultRowHeight="14.25"/>
  <cols>
    <col min="1" max="1" width="38.125" style="202" customWidth="1"/>
    <col min="2" max="2" width="10.125" style="203" customWidth="1"/>
    <col min="3" max="6" width="11.625" style="203" customWidth="1"/>
    <col min="7" max="7" width="13.5" style="203" customWidth="1"/>
    <col min="8" max="8" width="40.375" style="203" customWidth="1"/>
    <col min="9" max="9" width="9.625" style="203" customWidth="1"/>
    <col min="10" max="13" width="11.625" style="203" customWidth="1"/>
    <col min="14" max="14" width="13.5" style="203" customWidth="1"/>
    <col min="15" max="257" width="9" style="203"/>
    <col min="258" max="258" width="36.75" style="203" customWidth="1"/>
    <col min="259" max="259" width="11.625" style="203" customWidth="1"/>
    <col min="260" max="260" width="8.125" style="203" customWidth="1"/>
    <col min="261" max="261" width="36.5" style="203" customWidth="1"/>
    <col min="262" max="262" width="10.75" style="203" customWidth="1"/>
    <col min="263" max="263" width="8.125" style="203" customWidth="1"/>
    <col min="264" max="264" width="9.125" style="203" customWidth="1"/>
    <col min="265" max="268" width="9" style="203" hidden="1" customWidth="1"/>
    <col min="269" max="513" width="9" style="203"/>
    <col min="514" max="514" width="36.75" style="203" customWidth="1"/>
    <col min="515" max="515" width="11.625" style="203" customWidth="1"/>
    <col min="516" max="516" width="8.125" style="203" customWidth="1"/>
    <col min="517" max="517" width="36.5" style="203" customWidth="1"/>
    <col min="518" max="518" width="10.75" style="203" customWidth="1"/>
    <col min="519" max="519" width="8.125" style="203" customWidth="1"/>
    <col min="520" max="520" width="9.125" style="203" customWidth="1"/>
    <col min="521" max="524" width="9" style="203" hidden="1" customWidth="1"/>
    <col min="525" max="769" width="9" style="203"/>
    <col min="770" max="770" width="36.75" style="203" customWidth="1"/>
    <col min="771" max="771" width="11.625" style="203" customWidth="1"/>
    <col min="772" max="772" width="8.125" style="203" customWidth="1"/>
    <col min="773" max="773" width="36.5" style="203" customWidth="1"/>
    <col min="774" max="774" width="10.75" style="203" customWidth="1"/>
    <col min="775" max="775" width="8.125" style="203" customWidth="1"/>
    <col min="776" max="776" width="9.125" style="203" customWidth="1"/>
    <col min="777" max="780" width="9" style="203" hidden="1" customWidth="1"/>
    <col min="781" max="1025" width="9" style="203"/>
    <col min="1026" max="1026" width="36.75" style="203" customWidth="1"/>
    <col min="1027" max="1027" width="11.625" style="203" customWidth="1"/>
    <col min="1028" max="1028" width="8.125" style="203" customWidth="1"/>
    <col min="1029" max="1029" width="36.5" style="203" customWidth="1"/>
    <col min="1030" max="1030" width="10.75" style="203" customWidth="1"/>
    <col min="1031" max="1031" width="8.125" style="203" customWidth="1"/>
    <col min="1032" max="1032" width="9.125" style="203" customWidth="1"/>
    <col min="1033" max="1036" width="9" style="203" hidden="1" customWidth="1"/>
    <col min="1037" max="1281" width="9" style="203"/>
    <col min="1282" max="1282" width="36.75" style="203" customWidth="1"/>
    <col min="1283" max="1283" width="11.625" style="203" customWidth="1"/>
    <col min="1284" max="1284" width="8.125" style="203" customWidth="1"/>
    <col min="1285" max="1285" width="36.5" style="203" customWidth="1"/>
    <col min="1286" max="1286" width="10.75" style="203" customWidth="1"/>
    <col min="1287" max="1287" width="8.125" style="203" customWidth="1"/>
    <col min="1288" max="1288" width="9.125" style="203" customWidth="1"/>
    <col min="1289" max="1292" width="9" style="203" hidden="1" customWidth="1"/>
    <col min="1293" max="1537" width="9" style="203"/>
    <col min="1538" max="1538" width="36.75" style="203" customWidth="1"/>
    <col min="1539" max="1539" width="11.625" style="203" customWidth="1"/>
    <col min="1540" max="1540" width="8.125" style="203" customWidth="1"/>
    <col min="1541" max="1541" width="36.5" style="203" customWidth="1"/>
    <col min="1542" max="1542" width="10.75" style="203" customWidth="1"/>
    <col min="1543" max="1543" width="8.125" style="203" customWidth="1"/>
    <col min="1544" max="1544" width="9.125" style="203" customWidth="1"/>
    <col min="1545" max="1548" width="9" style="203" hidden="1" customWidth="1"/>
    <col min="1549" max="1793" width="9" style="203"/>
    <col min="1794" max="1794" width="36.75" style="203" customWidth="1"/>
    <col min="1795" max="1795" width="11.625" style="203" customWidth="1"/>
    <col min="1796" max="1796" width="8.125" style="203" customWidth="1"/>
    <col min="1797" max="1797" width="36.5" style="203" customWidth="1"/>
    <col min="1798" max="1798" width="10.75" style="203" customWidth="1"/>
    <col min="1799" max="1799" width="8.125" style="203" customWidth="1"/>
    <col min="1800" max="1800" width="9.125" style="203" customWidth="1"/>
    <col min="1801" max="1804" width="9" style="203" hidden="1" customWidth="1"/>
    <col min="1805" max="2049" width="9" style="203"/>
    <col min="2050" max="2050" width="36.75" style="203" customWidth="1"/>
    <col min="2051" max="2051" width="11.625" style="203" customWidth="1"/>
    <col min="2052" max="2052" width="8.125" style="203" customWidth="1"/>
    <col min="2053" max="2053" width="36.5" style="203" customWidth="1"/>
    <col min="2054" max="2054" width="10.75" style="203" customWidth="1"/>
    <col min="2055" max="2055" width="8.125" style="203" customWidth="1"/>
    <col min="2056" max="2056" width="9.125" style="203" customWidth="1"/>
    <col min="2057" max="2060" width="9" style="203" hidden="1" customWidth="1"/>
    <col min="2061" max="2305" width="9" style="203"/>
    <col min="2306" max="2306" width="36.75" style="203" customWidth="1"/>
    <col min="2307" max="2307" width="11.625" style="203" customWidth="1"/>
    <col min="2308" max="2308" width="8.125" style="203" customWidth="1"/>
    <col min="2309" max="2309" width="36.5" style="203" customWidth="1"/>
    <col min="2310" max="2310" width="10.75" style="203" customWidth="1"/>
    <col min="2311" max="2311" width="8.125" style="203" customWidth="1"/>
    <col min="2312" max="2312" width="9.125" style="203" customWidth="1"/>
    <col min="2313" max="2316" width="9" style="203" hidden="1" customWidth="1"/>
    <col min="2317" max="2561" width="9" style="203"/>
    <col min="2562" max="2562" width="36.75" style="203" customWidth="1"/>
    <col min="2563" max="2563" width="11.625" style="203" customWidth="1"/>
    <col min="2564" max="2564" width="8.125" style="203" customWidth="1"/>
    <col min="2565" max="2565" width="36.5" style="203" customWidth="1"/>
    <col min="2566" max="2566" width="10.75" style="203" customWidth="1"/>
    <col min="2567" max="2567" width="8.125" style="203" customWidth="1"/>
    <col min="2568" max="2568" width="9.125" style="203" customWidth="1"/>
    <col min="2569" max="2572" width="9" style="203" hidden="1" customWidth="1"/>
    <col min="2573" max="2817" width="9" style="203"/>
    <col min="2818" max="2818" width="36.75" style="203" customWidth="1"/>
    <col min="2819" max="2819" width="11.625" style="203" customWidth="1"/>
    <col min="2820" max="2820" width="8.125" style="203" customWidth="1"/>
    <col min="2821" max="2821" width="36.5" style="203" customWidth="1"/>
    <col min="2822" max="2822" width="10.75" style="203" customWidth="1"/>
    <col min="2823" max="2823" width="8.125" style="203" customWidth="1"/>
    <col min="2824" max="2824" width="9.125" style="203" customWidth="1"/>
    <col min="2825" max="2828" width="9" style="203" hidden="1" customWidth="1"/>
    <col min="2829" max="3073" width="9" style="203"/>
    <col min="3074" max="3074" width="36.75" style="203" customWidth="1"/>
    <col min="3075" max="3075" width="11.625" style="203" customWidth="1"/>
    <col min="3076" max="3076" width="8.125" style="203" customWidth="1"/>
    <col min="3077" max="3077" width="36.5" style="203" customWidth="1"/>
    <col min="3078" max="3078" width="10.75" style="203" customWidth="1"/>
    <col min="3079" max="3079" width="8.125" style="203" customWidth="1"/>
    <col min="3080" max="3080" width="9.125" style="203" customWidth="1"/>
    <col min="3081" max="3084" width="9" style="203" hidden="1" customWidth="1"/>
    <col min="3085" max="3329" width="9" style="203"/>
    <col min="3330" max="3330" width="36.75" style="203" customWidth="1"/>
    <col min="3331" max="3331" width="11.625" style="203" customWidth="1"/>
    <col min="3332" max="3332" width="8.125" style="203" customWidth="1"/>
    <col min="3333" max="3333" width="36.5" style="203" customWidth="1"/>
    <col min="3334" max="3334" width="10.75" style="203" customWidth="1"/>
    <col min="3335" max="3335" width="8.125" style="203" customWidth="1"/>
    <col min="3336" max="3336" width="9.125" style="203" customWidth="1"/>
    <col min="3337" max="3340" width="9" style="203" hidden="1" customWidth="1"/>
    <col min="3341" max="3585" width="9" style="203"/>
    <col min="3586" max="3586" width="36.75" style="203" customWidth="1"/>
    <col min="3587" max="3587" width="11.625" style="203" customWidth="1"/>
    <col min="3588" max="3588" width="8.125" style="203" customWidth="1"/>
    <col min="3589" max="3589" width="36.5" style="203" customWidth="1"/>
    <col min="3590" max="3590" width="10.75" style="203" customWidth="1"/>
    <col min="3591" max="3591" width="8.125" style="203" customWidth="1"/>
    <col min="3592" max="3592" width="9.125" style="203" customWidth="1"/>
    <col min="3593" max="3596" width="9" style="203" hidden="1" customWidth="1"/>
    <col min="3597" max="3841" width="9" style="203"/>
    <col min="3842" max="3842" width="36.75" style="203" customWidth="1"/>
    <col min="3843" max="3843" width="11.625" style="203" customWidth="1"/>
    <col min="3844" max="3844" width="8.125" style="203" customWidth="1"/>
    <col min="3845" max="3845" width="36.5" style="203" customWidth="1"/>
    <col min="3846" max="3846" width="10.75" style="203" customWidth="1"/>
    <col min="3847" max="3847" width="8.125" style="203" customWidth="1"/>
    <col min="3848" max="3848" width="9.125" style="203" customWidth="1"/>
    <col min="3849" max="3852" width="9" style="203" hidden="1" customWidth="1"/>
    <col min="3853" max="4097" width="9" style="203"/>
    <col min="4098" max="4098" width="36.75" style="203" customWidth="1"/>
    <col min="4099" max="4099" width="11.625" style="203" customWidth="1"/>
    <col min="4100" max="4100" width="8.125" style="203" customWidth="1"/>
    <col min="4101" max="4101" width="36.5" style="203" customWidth="1"/>
    <col min="4102" max="4102" width="10.75" style="203" customWidth="1"/>
    <col min="4103" max="4103" width="8.125" style="203" customWidth="1"/>
    <col min="4104" max="4104" width="9.125" style="203" customWidth="1"/>
    <col min="4105" max="4108" width="9" style="203" hidden="1" customWidth="1"/>
    <col min="4109" max="4353" width="9" style="203"/>
    <col min="4354" max="4354" width="36.75" style="203" customWidth="1"/>
    <col min="4355" max="4355" width="11.625" style="203" customWidth="1"/>
    <col min="4356" max="4356" width="8.125" style="203" customWidth="1"/>
    <col min="4357" max="4357" width="36.5" style="203" customWidth="1"/>
    <col min="4358" max="4358" width="10.75" style="203" customWidth="1"/>
    <col min="4359" max="4359" width="8.125" style="203" customWidth="1"/>
    <col min="4360" max="4360" width="9.125" style="203" customWidth="1"/>
    <col min="4361" max="4364" width="9" style="203" hidden="1" customWidth="1"/>
    <col min="4365" max="4609" width="9" style="203"/>
    <col min="4610" max="4610" width="36.75" style="203" customWidth="1"/>
    <col min="4611" max="4611" width="11.625" style="203" customWidth="1"/>
    <col min="4612" max="4612" width="8.125" style="203" customWidth="1"/>
    <col min="4613" max="4613" width="36.5" style="203" customWidth="1"/>
    <col min="4614" max="4614" width="10.75" style="203" customWidth="1"/>
    <col min="4615" max="4615" width="8.125" style="203" customWidth="1"/>
    <col min="4616" max="4616" width="9.125" style="203" customWidth="1"/>
    <col min="4617" max="4620" width="9" style="203" hidden="1" customWidth="1"/>
    <col min="4621" max="4865" width="9" style="203"/>
    <col min="4866" max="4866" width="36.75" style="203" customWidth="1"/>
    <col min="4867" max="4867" width="11.625" style="203" customWidth="1"/>
    <col min="4868" max="4868" width="8.125" style="203" customWidth="1"/>
    <col min="4869" max="4869" width="36.5" style="203" customWidth="1"/>
    <col min="4870" max="4870" width="10.75" style="203" customWidth="1"/>
    <col min="4871" max="4871" width="8.125" style="203" customWidth="1"/>
    <col min="4872" max="4872" width="9.125" style="203" customWidth="1"/>
    <col min="4873" max="4876" width="9" style="203" hidden="1" customWidth="1"/>
    <col min="4877" max="5121" width="9" style="203"/>
    <col min="5122" max="5122" width="36.75" style="203" customWidth="1"/>
    <col min="5123" max="5123" width="11.625" style="203" customWidth="1"/>
    <col min="5124" max="5124" width="8.125" style="203" customWidth="1"/>
    <col min="5125" max="5125" width="36.5" style="203" customWidth="1"/>
    <col min="5126" max="5126" width="10.75" style="203" customWidth="1"/>
    <col min="5127" max="5127" width="8.125" style="203" customWidth="1"/>
    <col min="5128" max="5128" width="9.125" style="203" customWidth="1"/>
    <col min="5129" max="5132" width="9" style="203" hidden="1" customWidth="1"/>
    <col min="5133" max="5377" width="9" style="203"/>
    <col min="5378" max="5378" width="36.75" style="203" customWidth="1"/>
    <col min="5379" max="5379" width="11.625" style="203" customWidth="1"/>
    <col min="5380" max="5380" width="8.125" style="203" customWidth="1"/>
    <col min="5381" max="5381" width="36.5" style="203" customWidth="1"/>
    <col min="5382" max="5382" width="10.75" style="203" customWidth="1"/>
    <col min="5383" max="5383" width="8.125" style="203" customWidth="1"/>
    <col min="5384" max="5384" width="9.125" style="203" customWidth="1"/>
    <col min="5385" max="5388" width="9" style="203" hidden="1" customWidth="1"/>
    <col min="5389" max="5633" width="9" style="203"/>
    <col min="5634" max="5634" width="36.75" style="203" customWidth="1"/>
    <col min="5635" max="5635" width="11.625" style="203" customWidth="1"/>
    <col min="5636" max="5636" width="8.125" style="203" customWidth="1"/>
    <col min="5637" max="5637" width="36.5" style="203" customWidth="1"/>
    <col min="5638" max="5638" width="10.75" style="203" customWidth="1"/>
    <col min="5639" max="5639" width="8.125" style="203" customWidth="1"/>
    <col min="5640" max="5640" width="9.125" style="203" customWidth="1"/>
    <col min="5641" max="5644" width="9" style="203" hidden="1" customWidth="1"/>
    <col min="5645" max="5889" width="9" style="203"/>
    <col min="5890" max="5890" width="36.75" style="203" customWidth="1"/>
    <col min="5891" max="5891" width="11.625" style="203" customWidth="1"/>
    <col min="5892" max="5892" width="8.125" style="203" customWidth="1"/>
    <col min="5893" max="5893" width="36.5" style="203" customWidth="1"/>
    <col min="5894" max="5894" width="10.75" style="203" customWidth="1"/>
    <col min="5895" max="5895" width="8.125" style="203" customWidth="1"/>
    <col min="5896" max="5896" width="9.125" style="203" customWidth="1"/>
    <col min="5897" max="5900" width="9" style="203" hidden="1" customWidth="1"/>
    <col min="5901" max="6145" width="9" style="203"/>
    <col min="6146" max="6146" width="36.75" style="203" customWidth="1"/>
    <col min="6147" max="6147" width="11.625" style="203" customWidth="1"/>
    <col min="6148" max="6148" width="8.125" style="203" customWidth="1"/>
    <col min="6149" max="6149" width="36.5" style="203" customWidth="1"/>
    <col min="6150" max="6150" width="10.75" style="203" customWidth="1"/>
    <col min="6151" max="6151" width="8.125" style="203" customWidth="1"/>
    <col min="6152" max="6152" width="9.125" style="203" customWidth="1"/>
    <col min="6153" max="6156" width="9" style="203" hidden="1" customWidth="1"/>
    <col min="6157" max="6401" width="9" style="203"/>
    <col min="6402" max="6402" width="36.75" style="203" customWidth="1"/>
    <col min="6403" max="6403" width="11.625" style="203" customWidth="1"/>
    <col min="6404" max="6404" width="8.125" style="203" customWidth="1"/>
    <col min="6405" max="6405" width="36.5" style="203" customWidth="1"/>
    <col min="6406" max="6406" width="10.75" style="203" customWidth="1"/>
    <col min="6407" max="6407" width="8.125" style="203" customWidth="1"/>
    <col min="6408" max="6408" width="9.125" style="203" customWidth="1"/>
    <col min="6409" max="6412" width="9" style="203" hidden="1" customWidth="1"/>
    <col min="6413" max="6657" width="9" style="203"/>
    <col min="6658" max="6658" width="36.75" style="203" customWidth="1"/>
    <col min="6659" max="6659" width="11.625" style="203" customWidth="1"/>
    <col min="6660" max="6660" width="8.125" style="203" customWidth="1"/>
    <col min="6661" max="6661" width="36.5" style="203" customWidth="1"/>
    <col min="6662" max="6662" width="10.75" style="203" customWidth="1"/>
    <col min="6663" max="6663" width="8.125" style="203" customWidth="1"/>
    <col min="6664" max="6664" width="9.125" style="203" customWidth="1"/>
    <col min="6665" max="6668" width="9" style="203" hidden="1" customWidth="1"/>
    <col min="6669" max="6913" width="9" style="203"/>
    <col min="6914" max="6914" width="36.75" style="203" customWidth="1"/>
    <col min="6915" max="6915" width="11.625" style="203" customWidth="1"/>
    <col min="6916" max="6916" width="8.125" style="203" customWidth="1"/>
    <col min="6917" max="6917" width="36.5" style="203" customWidth="1"/>
    <col min="6918" max="6918" width="10.75" style="203" customWidth="1"/>
    <col min="6919" max="6919" width="8.125" style="203" customWidth="1"/>
    <col min="6920" max="6920" width="9.125" style="203" customWidth="1"/>
    <col min="6921" max="6924" width="9" style="203" hidden="1" customWidth="1"/>
    <col min="6925" max="7169" width="9" style="203"/>
    <col min="7170" max="7170" width="36.75" style="203" customWidth="1"/>
    <col min="7171" max="7171" width="11.625" style="203" customWidth="1"/>
    <col min="7172" max="7172" width="8.125" style="203" customWidth="1"/>
    <col min="7173" max="7173" width="36.5" style="203" customWidth="1"/>
    <col min="7174" max="7174" width="10.75" style="203" customWidth="1"/>
    <col min="7175" max="7175" width="8.125" style="203" customWidth="1"/>
    <col min="7176" max="7176" width="9.125" style="203" customWidth="1"/>
    <col min="7177" max="7180" width="9" style="203" hidden="1" customWidth="1"/>
    <col min="7181" max="7425" width="9" style="203"/>
    <col min="7426" max="7426" width="36.75" style="203" customWidth="1"/>
    <col min="7427" max="7427" width="11.625" style="203" customWidth="1"/>
    <col min="7428" max="7428" width="8.125" style="203" customWidth="1"/>
    <col min="7429" max="7429" width="36.5" style="203" customWidth="1"/>
    <col min="7430" max="7430" width="10.75" style="203" customWidth="1"/>
    <col min="7431" max="7431" width="8.125" style="203" customWidth="1"/>
    <col min="7432" max="7432" width="9.125" style="203" customWidth="1"/>
    <col min="7433" max="7436" width="9" style="203" hidden="1" customWidth="1"/>
    <col min="7437" max="7681" width="9" style="203"/>
    <col min="7682" max="7682" width="36.75" style="203" customWidth="1"/>
    <col min="7683" max="7683" width="11.625" style="203" customWidth="1"/>
    <col min="7684" max="7684" width="8.125" style="203" customWidth="1"/>
    <col min="7685" max="7685" width="36.5" style="203" customWidth="1"/>
    <col min="7686" max="7686" width="10.75" style="203" customWidth="1"/>
    <col min="7687" max="7687" width="8.125" style="203" customWidth="1"/>
    <col min="7688" max="7688" width="9.125" style="203" customWidth="1"/>
    <col min="7689" max="7692" width="9" style="203" hidden="1" customWidth="1"/>
    <col min="7693" max="7937" width="9" style="203"/>
    <col min="7938" max="7938" width="36.75" style="203" customWidth="1"/>
    <col min="7939" max="7939" width="11.625" style="203" customWidth="1"/>
    <col min="7940" max="7940" width="8.125" style="203" customWidth="1"/>
    <col min="7941" max="7941" width="36.5" style="203" customWidth="1"/>
    <col min="7942" max="7942" width="10.75" style="203" customWidth="1"/>
    <col min="7943" max="7943" width="8.125" style="203" customWidth="1"/>
    <col min="7944" max="7944" width="9.125" style="203" customWidth="1"/>
    <col min="7945" max="7948" width="9" style="203" hidden="1" customWidth="1"/>
    <col min="7949" max="8193" width="9" style="203"/>
    <col min="8194" max="8194" width="36.75" style="203" customWidth="1"/>
    <col min="8195" max="8195" width="11.625" style="203" customWidth="1"/>
    <col min="8196" max="8196" width="8.125" style="203" customWidth="1"/>
    <col min="8197" max="8197" width="36.5" style="203" customWidth="1"/>
    <col min="8198" max="8198" width="10.75" style="203" customWidth="1"/>
    <col min="8199" max="8199" width="8.125" style="203" customWidth="1"/>
    <col min="8200" max="8200" width="9.125" style="203" customWidth="1"/>
    <col min="8201" max="8204" width="9" style="203" hidden="1" customWidth="1"/>
    <col min="8205" max="8449" width="9" style="203"/>
    <col min="8450" max="8450" width="36.75" style="203" customWidth="1"/>
    <col min="8451" max="8451" width="11.625" style="203" customWidth="1"/>
    <col min="8452" max="8452" width="8.125" style="203" customWidth="1"/>
    <col min="8453" max="8453" width="36.5" style="203" customWidth="1"/>
    <col min="8454" max="8454" width="10.75" style="203" customWidth="1"/>
    <col min="8455" max="8455" width="8.125" style="203" customWidth="1"/>
    <col min="8456" max="8456" width="9.125" style="203" customWidth="1"/>
    <col min="8457" max="8460" width="9" style="203" hidden="1" customWidth="1"/>
    <col min="8461" max="8705" width="9" style="203"/>
    <col min="8706" max="8706" width="36.75" style="203" customWidth="1"/>
    <col min="8707" max="8707" width="11.625" style="203" customWidth="1"/>
    <col min="8708" max="8708" width="8.125" style="203" customWidth="1"/>
    <col min="8709" max="8709" width="36.5" style="203" customWidth="1"/>
    <col min="8710" max="8710" width="10.75" style="203" customWidth="1"/>
    <col min="8711" max="8711" width="8.125" style="203" customWidth="1"/>
    <col min="8712" max="8712" width="9.125" style="203" customWidth="1"/>
    <col min="8713" max="8716" width="9" style="203" hidden="1" customWidth="1"/>
    <col min="8717" max="8961" width="9" style="203"/>
    <col min="8962" max="8962" width="36.75" style="203" customWidth="1"/>
    <col min="8963" max="8963" width="11.625" style="203" customWidth="1"/>
    <col min="8964" max="8964" width="8.125" style="203" customWidth="1"/>
    <col min="8965" max="8965" width="36.5" style="203" customWidth="1"/>
    <col min="8966" max="8966" width="10.75" style="203" customWidth="1"/>
    <col min="8967" max="8967" width="8.125" style="203" customWidth="1"/>
    <col min="8968" max="8968" width="9.125" style="203" customWidth="1"/>
    <col min="8969" max="8972" width="9" style="203" hidden="1" customWidth="1"/>
    <col min="8973" max="9217" width="9" style="203"/>
    <col min="9218" max="9218" width="36.75" style="203" customWidth="1"/>
    <col min="9219" max="9219" width="11.625" style="203" customWidth="1"/>
    <col min="9220" max="9220" width="8.125" style="203" customWidth="1"/>
    <col min="9221" max="9221" width="36.5" style="203" customWidth="1"/>
    <col min="9222" max="9222" width="10.75" style="203" customWidth="1"/>
    <col min="9223" max="9223" width="8.125" style="203" customWidth="1"/>
    <col min="9224" max="9224" width="9.125" style="203" customWidth="1"/>
    <col min="9225" max="9228" width="9" style="203" hidden="1" customWidth="1"/>
    <col min="9229" max="9473" width="9" style="203"/>
    <col min="9474" max="9474" width="36.75" style="203" customWidth="1"/>
    <col min="9475" max="9475" width="11.625" style="203" customWidth="1"/>
    <col min="9476" max="9476" width="8.125" style="203" customWidth="1"/>
    <col min="9477" max="9477" width="36.5" style="203" customWidth="1"/>
    <col min="9478" max="9478" width="10.75" style="203" customWidth="1"/>
    <col min="9479" max="9479" width="8.125" style="203" customWidth="1"/>
    <col min="9480" max="9480" width="9.125" style="203" customWidth="1"/>
    <col min="9481" max="9484" width="9" style="203" hidden="1" customWidth="1"/>
    <col min="9485" max="9729" width="9" style="203"/>
    <col min="9730" max="9730" width="36.75" style="203" customWidth="1"/>
    <col min="9731" max="9731" width="11.625" style="203" customWidth="1"/>
    <col min="9732" max="9732" width="8.125" style="203" customWidth="1"/>
    <col min="9733" max="9733" width="36.5" style="203" customWidth="1"/>
    <col min="9734" max="9734" width="10.75" style="203" customWidth="1"/>
    <col min="9735" max="9735" width="8.125" style="203" customWidth="1"/>
    <col min="9736" max="9736" width="9.125" style="203" customWidth="1"/>
    <col min="9737" max="9740" width="9" style="203" hidden="1" customWidth="1"/>
    <col min="9741" max="9985" width="9" style="203"/>
    <col min="9986" max="9986" width="36.75" style="203" customWidth="1"/>
    <col min="9987" max="9987" width="11.625" style="203" customWidth="1"/>
    <col min="9988" max="9988" width="8.125" style="203" customWidth="1"/>
    <col min="9989" max="9989" width="36.5" style="203" customWidth="1"/>
    <col min="9990" max="9990" width="10.75" style="203" customWidth="1"/>
    <col min="9991" max="9991" width="8.125" style="203" customWidth="1"/>
    <col min="9992" max="9992" width="9.125" style="203" customWidth="1"/>
    <col min="9993" max="9996" width="9" style="203" hidden="1" customWidth="1"/>
    <col min="9997" max="10241" width="9" style="203"/>
    <col min="10242" max="10242" width="36.75" style="203" customWidth="1"/>
    <col min="10243" max="10243" width="11.625" style="203" customWidth="1"/>
    <col min="10244" max="10244" width="8.125" style="203" customWidth="1"/>
    <col min="10245" max="10245" width="36.5" style="203" customWidth="1"/>
    <col min="10246" max="10246" width="10.75" style="203" customWidth="1"/>
    <col min="10247" max="10247" width="8.125" style="203" customWidth="1"/>
    <col min="10248" max="10248" width="9.125" style="203" customWidth="1"/>
    <col min="10249" max="10252" width="9" style="203" hidden="1" customWidth="1"/>
    <col min="10253" max="10497" width="9" style="203"/>
    <col min="10498" max="10498" width="36.75" style="203" customWidth="1"/>
    <col min="10499" max="10499" width="11.625" style="203" customWidth="1"/>
    <col min="10500" max="10500" width="8.125" style="203" customWidth="1"/>
    <col min="10501" max="10501" width="36.5" style="203" customWidth="1"/>
    <col min="10502" max="10502" width="10.75" style="203" customWidth="1"/>
    <col min="10503" max="10503" width="8.125" style="203" customWidth="1"/>
    <col min="10504" max="10504" width="9.125" style="203" customWidth="1"/>
    <col min="10505" max="10508" width="9" style="203" hidden="1" customWidth="1"/>
    <col min="10509" max="10753" width="9" style="203"/>
    <col min="10754" max="10754" width="36.75" style="203" customWidth="1"/>
    <col min="10755" max="10755" width="11.625" style="203" customWidth="1"/>
    <col min="10756" max="10756" width="8.125" style="203" customWidth="1"/>
    <col min="10757" max="10757" width="36.5" style="203" customWidth="1"/>
    <col min="10758" max="10758" width="10.75" style="203" customWidth="1"/>
    <col min="10759" max="10759" width="8.125" style="203" customWidth="1"/>
    <col min="10760" max="10760" width="9.125" style="203" customWidth="1"/>
    <col min="10761" max="10764" width="9" style="203" hidden="1" customWidth="1"/>
    <col min="10765" max="11009" width="9" style="203"/>
    <col min="11010" max="11010" width="36.75" style="203" customWidth="1"/>
    <col min="11011" max="11011" width="11.625" style="203" customWidth="1"/>
    <col min="11012" max="11012" width="8.125" style="203" customWidth="1"/>
    <col min="11013" max="11013" width="36.5" style="203" customWidth="1"/>
    <col min="11014" max="11014" width="10.75" style="203" customWidth="1"/>
    <col min="11015" max="11015" width="8.125" style="203" customWidth="1"/>
    <col min="11016" max="11016" width="9.125" style="203" customWidth="1"/>
    <col min="11017" max="11020" width="9" style="203" hidden="1" customWidth="1"/>
    <col min="11021" max="11265" width="9" style="203"/>
    <col min="11266" max="11266" width="36.75" style="203" customWidth="1"/>
    <col min="11267" max="11267" width="11.625" style="203" customWidth="1"/>
    <col min="11268" max="11268" width="8.125" style="203" customWidth="1"/>
    <col min="11269" max="11269" width="36.5" style="203" customWidth="1"/>
    <col min="11270" max="11270" width="10.75" style="203" customWidth="1"/>
    <col min="11271" max="11271" width="8.125" style="203" customWidth="1"/>
    <col min="11272" max="11272" width="9.125" style="203" customWidth="1"/>
    <col min="11273" max="11276" width="9" style="203" hidden="1" customWidth="1"/>
    <col min="11277" max="11521" width="9" style="203"/>
    <col min="11522" max="11522" width="36.75" style="203" customWidth="1"/>
    <col min="11523" max="11523" width="11.625" style="203" customWidth="1"/>
    <col min="11524" max="11524" width="8.125" style="203" customWidth="1"/>
    <col min="11525" max="11525" width="36.5" style="203" customWidth="1"/>
    <col min="11526" max="11526" width="10.75" style="203" customWidth="1"/>
    <col min="11527" max="11527" width="8.125" style="203" customWidth="1"/>
    <col min="11528" max="11528" width="9.125" style="203" customWidth="1"/>
    <col min="11529" max="11532" width="9" style="203" hidden="1" customWidth="1"/>
    <col min="11533" max="11777" width="9" style="203"/>
    <col min="11778" max="11778" width="36.75" style="203" customWidth="1"/>
    <col min="11779" max="11779" width="11.625" style="203" customWidth="1"/>
    <col min="11780" max="11780" width="8.125" style="203" customWidth="1"/>
    <col min="11781" max="11781" width="36.5" style="203" customWidth="1"/>
    <col min="11782" max="11782" width="10.75" style="203" customWidth="1"/>
    <col min="11783" max="11783" width="8.125" style="203" customWidth="1"/>
    <col min="11784" max="11784" width="9.125" style="203" customWidth="1"/>
    <col min="11785" max="11788" width="9" style="203" hidden="1" customWidth="1"/>
    <col min="11789" max="12033" width="9" style="203"/>
    <col min="12034" max="12034" width="36.75" style="203" customWidth="1"/>
    <col min="12035" max="12035" width="11.625" style="203" customWidth="1"/>
    <col min="12036" max="12036" width="8.125" style="203" customWidth="1"/>
    <col min="12037" max="12037" width="36.5" style="203" customWidth="1"/>
    <col min="12038" max="12038" width="10.75" style="203" customWidth="1"/>
    <col min="12039" max="12039" width="8.125" style="203" customWidth="1"/>
    <col min="12040" max="12040" width="9.125" style="203" customWidth="1"/>
    <col min="12041" max="12044" width="9" style="203" hidden="1" customWidth="1"/>
    <col min="12045" max="12289" width="9" style="203"/>
    <col min="12290" max="12290" width="36.75" style="203" customWidth="1"/>
    <col min="12291" max="12291" width="11.625" style="203" customWidth="1"/>
    <col min="12292" max="12292" width="8.125" style="203" customWidth="1"/>
    <col min="12293" max="12293" width="36.5" style="203" customWidth="1"/>
    <col min="12294" max="12294" width="10.75" style="203" customWidth="1"/>
    <col min="12295" max="12295" width="8.125" style="203" customWidth="1"/>
    <col min="12296" max="12296" width="9.125" style="203" customWidth="1"/>
    <col min="12297" max="12300" width="9" style="203" hidden="1" customWidth="1"/>
    <col min="12301" max="12545" width="9" style="203"/>
    <col min="12546" max="12546" width="36.75" style="203" customWidth="1"/>
    <col min="12547" max="12547" width="11.625" style="203" customWidth="1"/>
    <col min="12548" max="12548" width="8.125" style="203" customWidth="1"/>
    <col min="12549" max="12549" width="36.5" style="203" customWidth="1"/>
    <col min="12550" max="12550" width="10.75" style="203" customWidth="1"/>
    <col min="12551" max="12551" width="8.125" style="203" customWidth="1"/>
    <col min="12552" max="12552" width="9.125" style="203" customWidth="1"/>
    <col min="12553" max="12556" width="9" style="203" hidden="1" customWidth="1"/>
    <col min="12557" max="12801" width="9" style="203"/>
    <col min="12802" max="12802" width="36.75" style="203" customWidth="1"/>
    <col min="12803" max="12803" width="11.625" style="203" customWidth="1"/>
    <col min="12804" max="12804" width="8.125" style="203" customWidth="1"/>
    <col min="12805" max="12805" width="36.5" style="203" customWidth="1"/>
    <col min="12806" max="12806" width="10.75" style="203" customWidth="1"/>
    <col min="12807" max="12807" width="8.125" style="203" customWidth="1"/>
    <col min="12808" max="12808" width="9.125" style="203" customWidth="1"/>
    <col min="12809" max="12812" width="9" style="203" hidden="1" customWidth="1"/>
    <col min="12813" max="13057" width="9" style="203"/>
    <col min="13058" max="13058" width="36.75" style="203" customWidth="1"/>
    <col min="13059" max="13059" width="11.625" style="203" customWidth="1"/>
    <col min="13060" max="13060" width="8.125" style="203" customWidth="1"/>
    <col min="13061" max="13061" width="36.5" style="203" customWidth="1"/>
    <col min="13062" max="13062" width="10.75" style="203" customWidth="1"/>
    <col min="13063" max="13063" width="8.125" style="203" customWidth="1"/>
    <col min="13064" max="13064" width="9.125" style="203" customWidth="1"/>
    <col min="13065" max="13068" width="9" style="203" hidden="1" customWidth="1"/>
    <col min="13069" max="13313" width="9" style="203"/>
    <col min="13314" max="13314" width="36.75" style="203" customWidth="1"/>
    <col min="13315" max="13315" width="11.625" style="203" customWidth="1"/>
    <col min="13316" max="13316" width="8.125" style="203" customWidth="1"/>
    <col min="13317" max="13317" width="36.5" style="203" customWidth="1"/>
    <col min="13318" max="13318" width="10.75" style="203" customWidth="1"/>
    <col min="13319" max="13319" width="8.125" style="203" customWidth="1"/>
    <col min="13320" max="13320" width="9.125" style="203" customWidth="1"/>
    <col min="13321" max="13324" width="9" style="203" hidden="1" customWidth="1"/>
    <col min="13325" max="13569" width="9" style="203"/>
    <col min="13570" max="13570" width="36.75" style="203" customWidth="1"/>
    <col min="13571" max="13571" width="11.625" style="203" customWidth="1"/>
    <col min="13572" max="13572" width="8.125" style="203" customWidth="1"/>
    <col min="13573" max="13573" width="36.5" style="203" customWidth="1"/>
    <col min="13574" max="13574" width="10.75" style="203" customWidth="1"/>
    <col min="13575" max="13575" width="8.125" style="203" customWidth="1"/>
    <col min="13576" max="13576" width="9.125" style="203" customWidth="1"/>
    <col min="13577" max="13580" width="9" style="203" hidden="1" customWidth="1"/>
    <col min="13581" max="13825" width="9" style="203"/>
    <col min="13826" max="13826" width="36.75" style="203" customWidth="1"/>
    <col min="13827" max="13827" width="11.625" style="203" customWidth="1"/>
    <col min="13828" max="13828" width="8.125" style="203" customWidth="1"/>
    <col min="13829" max="13829" width="36.5" style="203" customWidth="1"/>
    <col min="13830" max="13830" width="10.75" style="203" customWidth="1"/>
    <col min="13831" max="13831" width="8.125" style="203" customWidth="1"/>
    <col min="13832" max="13832" width="9.125" style="203" customWidth="1"/>
    <col min="13833" max="13836" width="9" style="203" hidden="1" customWidth="1"/>
    <col min="13837" max="14081" width="9" style="203"/>
    <col min="14082" max="14082" width="36.75" style="203" customWidth="1"/>
    <col min="14083" max="14083" width="11.625" style="203" customWidth="1"/>
    <col min="14084" max="14084" width="8.125" style="203" customWidth="1"/>
    <col min="14085" max="14085" width="36.5" style="203" customWidth="1"/>
    <col min="14086" max="14086" width="10.75" style="203" customWidth="1"/>
    <col min="14087" max="14087" width="8.125" style="203" customWidth="1"/>
    <col min="14088" max="14088" width="9.125" style="203" customWidth="1"/>
    <col min="14089" max="14092" width="9" style="203" hidden="1" customWidth="1"/>
    <col min="14093" max="14337" width="9" style="203"/>
    <col min="14338" max="14338" width="36.75" style="203" customWidth="1"/>
    <col min="14339" max="14339" width="11.625" style="203" customWidth="1"/>
    <col min="14340" max="14340" width="8.125" style="203" customWidth="1"/>
    <col min="14341" max="14341" width="36.5" style="203" customWidth="1"/>
    <col min="14342" max="14342" width="10.75" style="203" customWidth="1"/>
    <col min="14343" max="14343" width="8.125" style="203" customWidth="1"/>
    <col min="14344" max="14344" width="9.125" style="203" customWidth="1"/>
    <col min="14345" max="14348" width="9" style="203" hidden="1" customWidth="1"/>
    <col min="14349" max="14593" width="9" style="203"/>
    <col min="14594" max="14594" width="36.75" style="203" customWidth="1"/>
    <col min="14595" max="14595" width="11.625" style="203" customWidth="1"/>
    <col min="14596" max="14596" width="8.125" style="203" customWidth="1"/>
    <col min="14597" max="14597" width="36.5" style="203" customWidth="1"/>
    <col min="14598" max="14598" width="10.75" style="203" customWidth="1"/>
    <col min="14599" max="14599" width="8.125" style="203" customWidth="1"/>
    <col min="14600" max="14600" width="9.125" style="203" customWidth="1"/>
    <col min="14601" max="14604" width="9" style="203" hidden="1" customWidth="1"/>
    <col min="14605" max="14849" width="9" style="203"/>
    <col min="14850" max="14850" width="36.75" style="203" customWidth="1"/>
    <col min="14851" max="14851" width="11.625" style="203" customWidth="1"/>
    <col min="14852" max="14852" width="8.125" style="203" customWidth="1"/>
    <col min="14853" max="14853" width="36.5" style="203" customWidth="1"/>
    <col min="14854" max="14854" width="10.75" style="203" customWidth="1"/>
    <col min="14855" max="14855" width="8.125" style="203" customWidth="1"/>
    <col min="14856" max="14856" width="9.125" style="203" customWidth="1"/>
    <col min="14857" max="14860" width="9" style="203" hidden="1" customWidth="1"/>
    <col min="14861" max="15105" width="9" style="203"/>
    <col min="15106" max="15106" width="36.75" style="203" customWidth="1"/>
    <col min="15107" max="15107" width="11.625" style="203" customWidth="1"/>
    <col min="15108" max="15108" width="8.125" style="203" customWidth="1"/>
    <col min="15109" max="15109" width="36.5" style="203" customWidth="1"/>
    <col min="15110" max="15110" width="10.75" style="203" customWidth="1"/>
    <col min="15111" max="15111" width="8.125" style="203" customWidth="1"/>
    <col min="15112" max="15112" width="9.125" style="203" customWidth="1"/>
    <col min="15113" max="15116" width="9" style="203" hidden="1" customWidth="1"/>
    <col min="15117" max="15361" width="9" style="203"/>
    <col min="15362" max="15362" width="36.75" style="203" customWidth="1"/>
    <col min="15363" max="15363" width="11.625" style="203" customWidth="1"/>
    <col min="15364" max="15364" width="8.125" style="203" customWidth="1"/>
    <col min="15365" max="15365" width="36.5" style="203" customWidth="1"/>
    <col min="15366" max="15366" width="10.75" style="203" customWidth="1"/>
    <col min="15367" max="15367" width="8.125" style="203" customWidth="1"/>
    <col min="15368" max="15368" width="9.125" style="203" customWidth="1"/>
    <col min="15369" max="15372" width="9" style="203" hidden="1" customWidth="1"/>
    <col min="15373" max="15617" width="9" style="203"/>
    <col min="15618" max="15618" width="36.75" style="203" customWidth="1"/>
    <col min="15619" max="15619" width="11.625" style="203" customWidth="1"/>
    <col min="15620" max="15620" width="8.125" style="203" customWidth="1"/>
    <col min="15621" max="15621" width="36.5" style="203" customWidth="1"/>
    <col min="15622" max="15622" width="10.75" style="203" customWidth="1"/>
    <col min="15623" max="15623" width="8.125" style="203" customWidth="1"/>
    <col min="15624" max="15624" width="9.125" style="203" customWidth="1"/>
    <col min="15625" max="15628" width="9" style="203" hidden="1" customWidth="1"/>
    <col min="15629" max="15873" width="9" style="203"/>
    <col min="15874" max="15874" width="36.75" style="203" customWidth="1"/>
    <col min="15875" max="15875" width="11.625" style="203" customWidth="1"/>
    <col min="15876" max="15876" width="8.125" style="203" customWidth="1"/>
    <col min="15877" max="15877" width="36.5" style="203" customWidth="1"/>
    <col min="15878" max="15878" width="10.75" style="203" customWidth="1"/>
    <col min="15879" max="15879" width="8.125" style="203" customWidth="1"/>
    <col min="15880" max="15880" width="9.125" style="203" customWidth="1"/>
    <col min="15881" max="15884" width="9" style="203" hidden="1" customWidth="1"/>
    <col min="15885" max="16129" width="9" style="203"/>
    <col min="16130" max="16130" width="36.75" style="203" customWidth="1"/>
    <col min="16131" max="16131" width="11.625" style="203" customWidth="1"/>
    <col min="16132" max="16132" width="8.125" style="203" customWidth="1"/>
    <col min="16133" max="16133" width="36.5" style="203" customWidth="1"/>
    <col min="16134" max="16134" width="10.75" style="203" customWidth="1"/>
    <col min="16135" max="16135" width="8.125" style="203" customWidth="1"/>
    <col min="16136" max="16136" width="9.125" style="203" customWidth="1"/>
    <col min="16137" max="16140" width="9" style="203" hidden="1" customWidth="1"/>
    <col min="16141" max="16384" width="9" style="203"/>
  </cols>
  <sheetData>
    <row r="1" ht="18.75" spans="1:14">
      <c r="A1" s="36" t="s">
        <v>818</v>
      </c>
      <c r="B1" s="36"/>
      <c r="C1" s="36"/>
      <c r="D1" s="36"/>
      <c r="E1" s="36"/>
      <c r="F1" s="36"/>
      <c r="G1" s="36"/>
      <c r="H1" s="36"/>
      <c r="I1" s="36"/>
      <c r="J1" s="36"/>
      <c r="K1" s="36"/>
      <c r="L1" s="36"/>
      <c r="M1" s="36"/>
      <c r="N1" s="36"/>
    </row>
    <row r="2" ht="22.5" spans="1:14">
      <c r="A2" s="5" t="s">
        <v>838</v>
      </c>
      <c r="B2" s="5"/>
      <c r="C2" s="5"/>
      <c r="D2" s="5"/>
      <c r="E2" s="5"/>
      <c r="F2" s="5"/>
      <c r="G2" s="5"/>
      <c r="H2" s="5"/>
      <c r="I2" s="5"/>
      <c r="J2" s="5"/>
      <c r="K2" s="5"/>
      <c r="L2" s="5"/>
      <c r="M2" s="5"/>
      <c r="N2" s="5"/>
    </row>
    <row r="3" ht="18.75" spans="1:14">
      <c r="A3" s="204"/>
      <c r="B3" s="6"/>
      <c r="C3" s="6"/>
      <c r="D3" s="6"/>
      <c r="E3" s="6"/>
      <c r="F3" s="6"/>
      <c r="G3" s="6"/>
      <c r="H3" s="7"/>
      <c r="J3" s="6"/>
      <c r="K3" s="6"/>
      <c r="L3" s="6"/>
      <c r="M3" s="6"/>
      <c r="N3" s="8" t="s">
        <v>2</v>
      </c>
    </row>
    <row r="4" ht="56.25" spans="1:14">
      <c r="A4" s="205" t="s">
        <v>3</v>
      </c>
      <c r="B4" s="206" t="s">
        <v>650</v>
      </c>
      <c r="C4" s="206" t="s">
        <v>59</v>
      </c>
      <c r="D4" s="206" t="s">
        <v>60</v>
      </c>
      <c r="E4" s="206" t="s">
        <v>4</v>
      </c>
      <c r="F4" s="206" t="s">
        <v>61</v>
      </c>
      <c r="G4" s="207" t="s">
        <v>62</v>
      </c>
      <c r="H4" s="205" t="s">
        <v>797</v>
      </c>
      <c r="I4" s="206" t="s">
        <v>650</v>
      </c>
      <c r="J4" s="206" t="s">
        <v>59</v>
      </c>
      <c r="K4" s="206" t="s">
        <v>60</v>
      </c>
      <c r="L4" s="206" t="s">
        <v>4</v>
      </c>
      <c r="M4" s="206" t="s">
        <v>61</v>
      </c>
      <c r="N4" s="207" t="s">
        <v>62</v>
      </c>
    </row>
    <row r="5" ht="18.75" spans="1:14">
      <c r="A5" s="208" t="s">
        <v>64</v>
      </c>
      <c r="B5" s="12"/>
      <c r="C5" s="209"/>
      <c r="D5" s="209"/>
      <c r="E5" s="209"/>
      <c r="F5" s="209"/>
      <c r="G5" s="210"/>
      <c r="H5" s="208" t="s">
        <v>64</v>
      </c>
      <c r="I5" s="12"/>
      <c r="J5" s="209"/>
      <c r="K5" s="209"/>
      <c r="L5" s="209"/>
      <c r="M5" s="209"/>
      <c r="N5" s="210"/>
    </row>
    <row r="6" ht="18.75" spans="1:14">
      <c r="A6" s="211" t="s">
        <v>839</v>
      </c>
      <c r="B6" s="12"/>
      <c r="C6" s="209"/>
      <c r="D6" s="209"/>
      <c r="E6" s="209"/>
      <c r="F6" s="209"/>
      <c r="G6" s="210"/>
      <c r="H6" s="211" t="s">
        <v>840</v>
      </c>
      <c r="I6" s="12"/>
      <c r="J6" s="209"/>
      <c r="K6" s="209"/>
      <c r="L6" s="209"/>
      <c r="M6" s="209"/>
      <c r="N6" s="210"/>
    </row>
    <row r="7" ht="13.5" spans="1:14">
      <c r="A7" s="14" t="s">
        <v>822</v>
      </c>
      <c r="B7" s="15"/>
      <c r="C7" s="212"/>
      <c r="D7" s="212"/>
      <c r="E7" s="212"/>
      <c r="F7" s="212"/>
      <c r="G7" s="213"/>
      <c r="H7" s="14" t="s">
        <v>823</v>
      </c>
      <c r="I7" s="15">
        <f>SUM(I8:I10)</f>
        <v>0</v>
      </c>
      <c r="J7" s="212"/>
      <c r="K7" s="212"/>
      <c r="L7" s="212"/>
      <c r="M7" s="212"/>
      <c r="N7" s="213"/>
    </row>
    <row r="8" ht="13.5" spans="1:14">
      <c r="A8" s="16" t="s">
        <v>824</v>
      </c>
      <c r="B8" s="15"/>
      <c r="C8" s="212"/>
      <c r="D8" s="212"/>
      <c r="E8" s="212"/>
      <c r="F8" s="212"/>
      <c r="G8" s="213"/>
      <c r="H8" s="16" t="s">
        <v>824</v>
      </c>
      <c r="I8" s="15"/>
      <c r="J8" s="212"/>
      <c r="K8" s="212"/>
      <c r="L8" s="212"/>
      <c r="M8" s="212"/>
      <c r="N8" s="213"/>
    </row>
    <row r="9" ht="13.5" spans="1:14">
      <c r="A9" s="16" t="s">
        <v>825</v>
      </c>
      <c r="B9" s="15"/>
      <c r="C9" s="212"/>
      <c r="D9" s="212"/>
      <c r="E9" s="212"/>
      <c r="F9" s="212"/>
      <c r="G9" s="213"/>
      <c r="H9" s="16" t="s">
        <v>825</v>
      </c>
      <c r="I9" s="15"/>
      <c r="J9" s="212"/>
      <c r="K9" s="212"/>
      <c r="L9" s="212"/>
      <c r="M9" s="212"/>
      <c r="N9" s="213"/>
    </row>
    <row r="10" ht="13.5" spans="1:14">
      <c r="A10" s="16" t="s">
        <v>826</v>
      </c>
      <c r="B10" s="15"/>
      <c r="C10" s="212"/>
      <c r="D10" s="212"/>
      <c r="E10" s="212"/>
      <c r="F10" s="212"/>
      <c r="G10" s="213"/>
      <c r="H10" s="16" t="s">
        <v>826</v>
      </c>
      <c r="I10" s="15"/>
      <c r="J10" s="212"/>
      <c r="K10" s="212"/>
      <c r="L10" s="212"/>
      <c r="M10" s="212"/>
      <c r="N10" s="213"/>
    </row>
    <row r="11" ht="13.5" spans="1:14">
      <c r="A11" s="14" t="s">
        <v>827</v>
      </c>
      <c r="B11" s="15">
        <f>B12+B13</f>
        <v>0</v>
      </c>
      <c r="C11" s="212"/>
      <c r="D11" s="212"/>
      <c r="E11" s="212"/>
      <c r="F11" s="212"/>
      <c r="G11" s="213"/>
      <c r="H11" s="14" t="s">
        <v>828</v>
      </c>
      <c r="I11" s="15">
        <f>I12+I13</f>
        <v>0</v>
      </c>
      <c r="J11" s="212"/>
      <c r="K11" s="212"/>
      <c r="L11" s="212"/>
      <c r="M11" s="212"/>
      <c r="N11" s="213"/>
    </row>
    <row r="12" ht="24" spans="1:14">
      <c r="A12" s="214" t="s">
        <v>829</v>
      </c>
      <c r="B12" s="15"/>
      <c r="C12" s="212"/>
      <c r="D12" s="212"/>
      <c r="E12" s="212"/>
      <c r="F12" s="212"/>
      <c r="G12" s="213"/>
      <c r="H12" s="16" t="s">
        <v>830</v>
      </c>
      <c r="I12" s="15"/>
      <c r="J12" s="212"/>
      <c r="K12" s="212"/>
      <c r="L12" s="212"/>
      <c r="M12" s="212"/>
      <c r="N12" s="213"/>
    </row>
    <row r="13" ht="13.5" spans="1:14">
      <c r="A13" s="16" t="s">
        <v>831</v>
      </c>
      <c r="B13" s="15"/>
      <c r="C13" s="212"/>
      <c r="D13" s="212"/>
      <c r="E13" s="212"/>
      <c r="F13" s="212"/>
      <c r="G13" s="213"/>
      <c r="H13" s="16" t="s">
        <v>831</v>
      </c>
      <c r="I13" s="15"/>
      <c r="J13" s="212"/>
      <c r="K13" s="212"/>
      <c r="L13" s="212"/>
      <c r="M13" s="212"/>
      <c r="N13" s="213"/>
    </row>
    <row r="14" ht="13.5" spans="1:14">
      <c r="A14" s="14" t="s">
        <v>832</v>
      </c>
      <c r="B14" s="15"/>
      <c r="C14" s="212"/>
      <c r="D14" s="212"/>
      <c r="E14" s="212"/>
      <c r="F14" s="212"/>
      <c r="G14" s="213"/>
      <c r="H14" s="14" t="s">
        <v>833</v>
      </c>
      <c r="I14" s="15"/>
      <c r="J14" s="212"/>
      <c r="K14" s="212"/>
      <c r="L14" s="212"/>
      <c r="M14" s="212"/>
      <c r="N14" s="213"/>
    </row>
    <row r="15" ht="13.5" spans="1:14">
      <c r="A15" s="14" t="s">
        <v>834</v>
      </c>
      <c r="B15" s="15"/>
      <c r="C15" s="212"/>
      <c r="D15" s="212"/>
      <c r="E15" s="212"/>
      <c r="F15" s="212"/>
      <c r="G15" s="213"/>
      <c r="H15" s="14" t="s">
        <v>835</v>
      </c>
      <c r="I15" s="15"/>
      <c r="J15" s="212"/>
      <c r="K15" s="212"/>
      <c r="L15" s="212"/>
      <c r="M15" s="212"/>
      <c r="N15" s="213"/>
    </row>
    <row r="16" ht="13.5" spans="1:14">
      <c r="A16" s="215"/>
      <c r="B16" s="216"/>
      <c r="C16" s="216"/>
      <c r="D16" s="216"/>
      <c r="E16" s="216"/>
      <c r="F16" s="216"/>
      <c r="G16" s="216"/>
      <c r="H16" s="217" t="s">
        <v>836</v>
      </c>
      <c r="I16" s="216"/>
      <c r="J16" s="216"/>
      <c r="K16" s="216"/>
      <c r="L16" s="216"/>
      <c r="M16" s="216"/>
      <c r="N16" s="216"/>
    </row>
    <row r="17" s="2" customFormat="1" spans="1:14">
      <c r="A17" s="218" t="s">
        <v>841</v>
      </c>
      <c r="B17" s="218"/>
      <c r="C17" s="218"/>
      <c r="D17" s="218"/>
      <c r="E17" s="218"/>
      <c r="F17" s="218"/>
      <c r="G17" s="218"/>
      <c r="H17" s="218"/>
      <c r="I17" s="218"/>
      <c r="J17" s="218"/>
      <c r="K17" s="218"/>
      <c r="L17" s="218"/>
      <c r="M17" s="218"/>
      <c r="N17" s="218"/>
    </row>
    <row r="18" ht="13.5" spans="1:13">
      <c r="A18" s="219" t="s">
        <v>837</v>
      </c>
      <c r="B18" s="219"/>
      <c r="C18" s="219"/>
      <c r="D18" s="219"/>
      <c r="E18" s="219"/>
      <c r="F18" s="219"/>
      <c r="G18" s="219"/>
      <c r="H18" s="219"/>
      <c r="I18" s="219"/>
      <c r="J18" s="219"/>
      <c r="K18" s="219"/>
      <c r="L18" s="219"/>
      <c r="M18" s="219"/>
    </row>
    <row r="19" spans="1:13">
      <c r="A19" s="203"/>
      <c r="B19" s="220"/>
      <c r="C19" s="220"/>
      <c r="D19" s="220"/>
      <c r="E19" s="220"/>
      <c r="F19" s="220"/>
      <c r="I19" s="220"/>
      <c r="J19" s="220"/>
      <c r="K19" s="220"/>
      <c r="L19" s="220"/>
      <c r="M19" s="220"/>
    </row>
    <row r="20" spans="1:1">
      <c r="A20" s="203"/>
    </row>
    <row r="21" spans="1:1">
      <c r="A21" s="203"/>
    </row>
    <row r="22" spans="1:1">
      <c r="A22" s="203"/>
    </row>
    <row r="23" spans="1:1">
      <c r="A23" s="203"/>
    </row>
    <row r="24" spans="1:1">
      <c r="A24" s="203"/>
    </row>
    <row r="25" spans="1:1">
      <c r="A25" s="203"/>
    </row>
    <row r="26" spans="1:1">
      <c r="A26" s="203"/>
    </row>
    <row r="27" spans="1:1">
      <c r="A27" s="203"/>
    </row>
    <row r="28" spans="1:1">
      <c r="A28" s="203"/>
    </row>
    <row r="29" spans="1:1">
      <c r="A29" s="203"/>
    </row>
    <row r="30" spans="1:1">
      <c r="A30" s="203"/>
    </row>
    <row r="31" spans="1:1">
      <c r="A31" s="203"/>
    </row>
    <row r="32" spans="1:1">
      <c r="A32" s="203"/>
    </row>
    <row r="33" spans="1:1">
      <c r="A33" s="203"/>
    </row>
    <row r="34" spans="1:1">
      <c r="A34" s="203"/>
    </row>
    <row r="35" spans="1:1">
      <c r="A35" s="203"/>
    </row>
    <row r="36" spans="1:1">
      <c r="A36" s="203"/>
    </row>
  </sheetData>
  <mergeCells count="5">
    <mergeCell ref="A1:N1"/>
    <mergeCell ref="A2:N2"/>
    <mergeCell ref="A3:B3"/>
    <mergeCell ref="A17:N17"/>
    <mergeCell ref="A18:M18"/>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3"/>
  <sheetViews>
    <sheetView workbookViewId="0">
      <selection activeCell="J21" sqref="J21"/>
    </sheetView>
  </sheetViews>
  <sheetFormatPr defaultColWidth="9" defaultRowHeight="13.5" outlineLevelCol="6"/>
  <cols>
    <col min="1" max="1" width="31" style="178" customWidth="1"/>
    <col min="2" max="2" width="12.5" style="179" customWidth="1"/>
    <col min="3" max="3" width="9.25" style="180" customWidth="1"/>
    <col min="4" max="4" width="31.5" style="178" customWidth="1"/>
    <col min="5" max="5" width="12" style="178" customWidth="1"/>
    <col min="6" max="6" width="9.5" style="178" customWidth="1"/>
    <col min="7" max="7" width="11.625" style="178" customWidth="1"/>
    <col min="8" max="16384" width="9" style="178"/>
  </cols>
  <sheetData>
    <row r="1" ht="18" customHeight="1" spans="1:6">
      <c r="A1" s="3" t="s">
        <v>842</v>
      </c>
      <c r="B1" s="3"/>
      <c r="C1" s="3"/>
      <c r="D1" s="3"/>
      <c r="E1" s="3"/>
      <c r="F1" s="3"/>
    </row>
    <row r="2" ht="22.5" spans="1:6">
      <c r="A2" s="69" t="s">
        <v>843</v>
      </c>
      <c r="B2" s="69"/>
      <c r="C2" s="69"/>
      <c r="D2" s="69"/>
      <c r="E2" s="69"/>
      <c r="F2" s="69"/>
    </row>
    <row r="3" ht="22.5" spans="1:6">
      <c r="A3" s="181"/>
      <c r="B3" s="182"/>
      <c r="C3" s="183"/>
      <c r="D3" s="181"/>
      <c r="E3" s="184" t="s">
        <v>2</v>
      </c>
      <c r="F3" s="184"/>
    </row>
    <row r="4" ht="18.75" spans="1:6">
      <c r="A4" s="185" t="s">
        <v>3</v>
      </c>
      <c r="B4" s="168" t="s">
        <v>650</v>
      </c>
      <c r="C4" s="186" t="s">
        <v>5</v>
      </c>
      <c r="D4" s="185" t="s">
        <v>63</v>
      </c>
      <c r="E4" s="168" t="s">
        <v>650</v>
      </c>
      <c r="F4" s="187" t="s">
        <v>5</v>
      </c>
    </row>
    <row r="5" ht="18.75" spans="1:7">
      <c r="A5" s="185" t="s">
        <v>64</v>
      </c>
      <c r="B5" s="124">
        <f>B6+B33</f>
        <v>4161.016485</v>
      </c>
      <c r="C5" s="186"/>
      <c r="D5" s="185" t="s">
        <v>64</v>
      </c>
      <c r="E5" s="124">
        <f>SUM(E6+E33)</f>
        <v>4161.016529</v>
      </c>
      <c r="F5" s="187"/>
      <c r="G5" s="179"/>
    </row>
    <row r="6" ht="18.75" spans="1:7">
      <c r="A6" s="188" t="s">
        <v>65</v>
      </c>
      <c r="B6" s="124">
        <f>SUM(B7:B28)</f>
        <v>4</v>
      </c>
      <c r="C6" s="189">
        <v>0.148</v>
      </c>
      <c r="D6" s="188" t="s">
        <v>66</v>
      </c>
      <c r="E6" s="124">
        <f>SUM(E7:E31)</f>
        <v>4161.016529</v>
      </c>
      <c r="F6" s="190">
        <v>50.59</v>
      </c>
      <c r="G6" s="191"/>
    </row>
    <row r="7" spans="1:7">
      <c r="A7" s="98" t="s">
        <v>67</v>
      </c>
      <c r="B7" s="192"/>
      <c r="C7" s="193"/>
      <c r="D7" s="98" t="s">
        <v>68</v>
      </c>
      <c r="E7" s="192">
        <f>967.6187+32.618022+32.77</f>
        <v>1033.006722</v>
      </c>
      <c r="F7" s="194">
        <v>14.76</v>
      </c>
      <c r="G7" s="191"/>
    </row>
    <row r="8" spans="1:7">
      <c r="A8" s="195" t="s">
        <v>69</v>
      </c>
      <c r="B8" s="192"/>
      <c r="C8" s="194"/>
      <c r="D8" s="98" t="s">
        <v>70</v>
      </c>
      <c r="E8" s="192"/>
      <c r="F8" s="194"/>
      <c r="G8" s="191"/>
    </row>
    <row r="9" spans="1:7">
      <c r="A9" s="195" t="s">
        <v>71</v>
      </c>
      <c r="B9" s="192"/>
      <c r="C9" s="194"/>
      <c r="D9" s="98" t="s">
        <v>72</v>
      </c>
      <c r="E9" s="192"/>
      <c r="F9" s="194"/>
      <c r="G9" s="191"/>
    </row>
    <row r="10" spans="1:7">
      <c r="A10" s="195" t="s">
        <v>73</v>
      </c>
      <c r="B10" s="192"/>
      <c r="C10" s="194"/>
      <c r="D10" s="98" t="s">
        <v>74</v>
      </c>
      <c r="E10" s="192">
        <f>33+11.762861</f>
        <v>44.762861</v>
      </c>
      <c r="F10" s="194">
        <v>31.66</v>
      </c>
      <c r="G10" s="191"/>
    </row>
    <row r="11" spans="1:7">
      <c r="A11" s="195" t="s">
        <v>75</v>
      </c>
      <c r="B11" s="192"/>
      <c r="C11" s="194"/>
      <c r="D11" s="98" t="s">
        <v>76</v>
      </c>
      <c r="E11" s="192"/>
      <c r="F11" s="194"/>
      <c r="G11" s="191"/>
    </row>
    <row r="12" spans="1:7">
      <c r="A12" s="195" t="s">
        <v>77</v>
      </c>
      <c r="B12" s="192"/>
      <c r="C12" s="194"/>
      <c r="D12" s="98" t="s">
        <v>78</v>
      </c>
      <c r="E12" s="192"/>
      <c r="F12" s="194"/>
      <c r="G12" s="191"/>
    </row>
    <row r="13" spans="1:7">
      <c r="A13" s="195" t="s">
        <v>79</v>
      </c>
      <c r="B13" s="192"/>
      <c r="C13" s="194"/>
      <c r="D13" s="98" t="s">
        <v>80</v>
      </c>
      <c r="E13" s="192">
        <f>46.0099+1.6217</f>
        <v>47.6316</v>
      </c>
      <c r="F13" s="194">
        <v>-24.39</v>
      </c>
      <c r="G13" s="191"/>
    </row>
    <row r="14" spans="1:7">
      <c r="A14" s="195" t="s">
        <v>81</v>
      </c>
      <c r="B14" s="192"/>
      <c r="C14" s="194"/>
      <c r="D14" s="98" t="s">
        <v>82</v>
      </c>
      <c r="E14" s="192">
        <f>525.134+79.87416+388.3638</f>
        <v>993.37196</v>
      </c>
      <c r="F14" s="194">
        <v>105.17</v>
      </c>
      <c r="G14" s="191"/>
    </row>
    <row r="15" ht="14.25" spans="1:7">
      <c r="A15" s="196" t="s">
        <v>83</v>
      </c>
      <c r="B15" s="192"/>
      <c r="C15" s="197"/>
      <c r="D15" s="98" t="s">
        <v>84</v>
      </c>
      <c r="E15" s="192">
        <f>75.843+45.4155</f>
        <v>121.2585</v>
      </c>
      <c r="F15" s="194">
        <v>0.03</v>
      </c>
      <c r="G15" s="191"/>
    </row>
    <row r="16" spans="1:7">
      <c r="A16" s="196" t="s">
        <v>16</v>
      </c>
      <c r="B16" s="192"/>
      <c r="C16" s="194"/>
      <c r="D16" s="98" t="s">
        <v>85</v>
      </c>
      <c r="E16" s="192">
        <v>34.551899</v>
      </c>
      <c r="F16" s="194"/>
      <c r="G16" s="191"/>
    </row>
    <row r="17" spans="1:7">
      <c r="A17" s="195" t="s">
        <v>17</v>
      </c>
      <c r="B17" s="192"/>
      <c r="C17" s="194"/>
      <c r="D17" s="98" t="s">
        <v>86</v>
      </c>
      <c r="E17" s="192">
        <f>185.1778+1.625326+54.73069</f>
        <v>241.533816</v>
      </c>
      <c r="F17" s="194">
        <v>49.13</v>
      </c>
      <c r="G17" s="191"/>
    </row>
    <row r="18" spans="1:7">
      <c r="A18" s="195" t="s">
        <v>18</v>
      </c>
      <c r="B18" s="192"/>
      <c r="C18" s="194"/>
      <c r="D18" s="98" t="s">
        <v>87</v>
      </c>
      <c r="E18" s="192">
        <f>412.2026+23.797373+972.515298</f>
        <v>1408.515271</v>
      </c>
      <c r="F18" s="194">
        <v>58.06</v>
      </c>
      <c r="G18" s="191"/>
    </row>
    <row r="19" spans="1:7">
      <c r="A19" s="195" t="s">
        <v>88</v>
      </c>
      <c r="B19" s="192"/>
      <c r="C19" s="194"/>
      <c r="D19" s="98" t="s">
        <v>89</v>
      </c>
      <c r="E19" s="192">
        <v>172.9879</v>
      </c>
      <c r="F19" s="194"/>
      <c r="G19" s="191"/>
    </row>
    <row r="20" spans="1:7">
      <c r="A20" s="198"/>
      <c r="B20" s="192"/>
      <c r="C20" s="194"/>
      <c r="D20" s="98" t="s">
        <v>844</v>
      </c>
      <c r="E20" s="192"/>
      <c r="F20" s="194"/>
      <c r="G20" s="191"/>
    </row>
    <row r="21" spans="1:7">
      <c r="A21" s="199"/>
      <c r="B21" s="192"/>
      <c r="C21" s="194"/>
      <c r="D21" s="98" t="s">
        <v>92</v>
      </c>
      <c r="E21" s="192"/>
      <c r="F21" s="194"/>
      <c r="G21" s="191"/>
    </row>
    <row r="22" ht="14.25" spans="1:7">
      <c r="A22" s="98" t="s">
        <v>91</v>
      </c>
      <c r="B22" s="192"/>
      <c r="C22" s="197"/>
      <c r="D22" s="98" t="s">
        <v>94</v>
      </c>
      <c r="E22" s="192"/>
      <c r="F22" s="194"/>
      <c r="G22" s="191"/>
    </row>
    <row r="23" ht="14.25" spans="1:7">
      <c r="A23" s="98" t="s">
        <v>93</v>
      </c>
      <c r="B23" s="192"/>
      <c r="C23" s="194"/>
      <c r="D23" s="89" t="s">
        <v>96</v>
      </c>
      <c r="E23" s="192"/>
      <c r="F23" s="197"/>
      <c r="G23" s="191"/>
    </row>
    <row r="24" spans="1:7">
      <c r="A24" s="98" t="s">
        <v>95</v>
      </c>
      <c r="B24" s="192"/>
      <c r="C24" s="194"/>
      <c r="D24" s="98" t="s">
        <v>845</v>
      </c>
      <c r="E24" s="192"/>
      <c r="F24" s="194"/>
      <c r="G24" s="191"/>
    </row>
    <row r="25" spans="1:6">
      <c r="A25" s="98" t="s">
        <v>97</v>
      </c>
      <c r="B25" s="192"/>
      <c r="C25" s="194"/>
      <c r="D25" s="98" t="s">
        <v>100</v>
      </c>
      <c r="E25" s="192">
        <f>53.014+2.75</f>
        <v>55.764</v>
      </c>
      <c r="F25" s="194">
        <v>-3.81</v>
      </c>
    </row>
    <row r="26" spans="1:6">
      <c r="A26" s="198" t="s">
        <v>846</v>
      </c>
      <c r="B26" s="189">
        <v>4</v>
      </c>
      <c r="C26" s="189">
        <v>-84.96</v>
      </c>
      <c r="D26" s="98" t="s">
        <v>102</v>
      </c>
      <c r="E26" s="192"/>
      <c r="F26" s="194"/>
    </row>
    <row r="27" spans="1:6">
      <c r="A27" s="199" t="s">
        <v>847</v>
      </c>
      <c r="B27" s="189"/>
      <c r="C27" s="189"/>
      <c r="D27" s="98" t="s">
        <v>848</v>
      </c>
      <c r="E27" s="192">
        <v>7.632</v>
      </c>
      <c r="F27" s="194"/>
    </row>
    <row r="28" ht="14.25" spans="1:6">
      <c r="A28" s="98" t="s">
        <v>105</v>
      </c>
      <c r="B28" s="189"/>
      <c r="C28" s="189"/>
      <c r="D28" s="98" t="s">
        <v>849</v>
      </c>
      <c r="E28" s="192"/>
      <c r="F28" s="197"/>
    </row>
    <row r="29" spans="1:6">
      <c r="A29" s="200"/>
      <c r="B29" s="189"/>
      <c r="C29" s="189"/>
      <c r="D29" s="98" t="s">
        <v>850</v>
      </c>
      <c r="E29" s="192"/>
      <c r="F29" s="194"/>
    </row>
    <row r="30" ht="14.25" spans="1:6">
      <c r="A30" s="200"/>
      <c r="B30" s="189"/>
      <c r="C30" s="189"/>
      <c r="D30" s="98" t="s">
        <v>851</v>
      </c>
      <c r="E30" s="192"/>
      <c r="F30" s="197"/>
    </row>
    <row r="31" ht="14.25" spans="1:6">
      <c r="A31" s="200"/>
      <c r="B31" s="189"/>
      <c r="C31" s="189"/>
      <c r="D31" s="98" t="s">
        <v>852</v>
      </c>
      <c r="E31" s="192"/>
      <c r="F31" s="197"/>
    </row>
    <row r="32" ht="14.25" spans="1:6">
      <c r="A32" s="200"/>
      <c r="B32" s="189"/>
      <c r="C32" s="189"/>
      <c r="D32" s="98"/>
      <c r="E32" s="192"/>
      <c r="F32" s="197"/>
    </row>
    <row r="33" ht="18.75" spans="1:7">
      <c r="A33" s="188" t="s">
        <v>109</v>
      </c>
      <c r="B33" s="124">
        <f>SUM(B34:B42)</f>
        <v>4157.016485</v>
      </c>
      <c r="C33" s="189"/>
      <c r="D33" s="188" t="s">
        <v>111</v>
      </c>
      <c r="E33" s="124"/>
      <c r="F33" s="197"/>
      <c r="G33" s="179"/>
    </row>
    <row r="34" spans="1:6">
      <c r="A34" s="97" t="s">
        <v>112</v>
      </c>
      <c r="B34" s="201">
        <v>2294</v>
      </c>
      <c r="C34" s="189">
        <v>-49.49</v>
      </c>
      <c r="D34" s="98" t="s">
        <v>853</v>
      </c>
      <c r="E34" s="192"/>
      <c r="F34" s="200"/>
    </row>
    <row r="35" spans="1:6">
      <c r="A35" s="97" t="s">
        <v>114</v>
      </c>
      <c r="B35" s="201"/>
      <c r="C35" s="189"/>
      <c r="D35" s="97" t="s">
        <v>115</v>
      </c>
      <c r="E35" s="192"/>
      <c r="F35" s="200"/>
    </row>
    <row r="36" spans="1:6">
      <c r="A36" s="97" t="s">
        <v>116</v>
      </c>
      <c r="B36" s="201"/>
      <c r="C36" s="189"/>
      <c r="D36" s="98" t="s">
        <v>117</v>
      </c>
      <c r="E36" s="192"/>
      <c r="F36" s="200"/>
    </row>
    <row r="37" spans="1:6">
      <c r="A37" s="98" t="s">
        <v>854</v>
      </c>
      <c r="B37" s="192">
        <v>196.714898</v>
      </c>
      <c r="C37" s="189"/>
      <c r="D37" s="98" t="s">
        <v>855</v>
      </c>
      <c r="E37" s="192"/>
      <c r="F37" s="98"/>
    </row>
    <row r="38" spans="1:6">
      <c r="A38" s="98" t="s">
        <v>120</v>
      </c>
      <c r="B38" s="201"/>
      <c r="C38" s="189"/>
      <c r="D38" s="98" t="s">
        <v>856</v>
      </c>
      <c r="E38" s="192"/>
      <c r="F38" s="98"/>
    </row>
    <row r="39" spans="1:6">
      <c r="A39" s="98" t="s">
        <v>857</v>
      </c>
      <c r="B39" s="201"/>
      <c r="C39" s="189"/>
      <c r="D39" s="98" t="s">
        <v>127</v>
      </c>
      <c r="E39" s="192"/>
      <c r="F39" s="98"/>
    </row>
    <row r="40" spans="1:6">
      <c r="A40" s="98" t="s">
        <v>124</v>
      </c>
      <c r="B40" s="201"/>
      <c r="C40" s="189"/>
      <c r="D40" s="98" t="s">
        <v>129</v>
      </c>
      <c r="E40" s="201"/>
      <c r="F40" s="98"/>
    </row>
    <row r="41" spans="1:6">
      <c r="A41" s="98" t="s">
        <v>126</v>
      </c>
      <c r="B41" s="201"/>
      <c r="C41" s="189"/>
      <c r="D41" s="98"/>
      <c r="E41" s="201"/>
      <c r="F41" s="98"/>
    </row>
    <row r="42" spans="1:6">
      <c r="A42" s="98" t="s">
        <v>130</v>
      </c>
      <c r="B42" s="201">
        <v>1666.301587</v>
      </c>
      <c r="C42" s="189">
        <v>132.03</v>
      </c>
      <c r="D42" s="98"/>
      <c r="E42" s="192"/>
      <c r="F42" s="98"/>
    </row>
    <row r="43" ht="53.25" customHeight="1" spans="1:6">
      <c r="A43" s="132" t="s">
        <v>858</v>
      </c>
      <c r="B43" s="132"/>
      <c r="C43" s="132"/>
      <c r="D43" s="132"/>
      <c r="E43" s="132"/>
      <c r="F43" s="132"/>
    </row>
  </sheetData>
  <mergeCells count="4">
    <mergeCell ref="A1:F1"/>
    <mergeCell ref="A2:F2"/>
    <mergeCell ref="E3:F3"/>
    <mergeCell ref="A43:F43"/>
  </mergeCells>
  <printOptions horizontalCentered="1"/>
  <pageMargins left="0.236220472440945" right="0.236220472440945" top="0.511811023622047" bottom="0" header="0.31496062992126" footer="0.31496062992126"/>
  <pageSetup paperSize="9" scale="95"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512"/>
  <sheetViews>
    <sheetView workbookViewId="0">
      <selection activeCell="D9" sqref="D9"/>
    </sheetView>
  </sheetViews>
  <sheetFormatPr defaultColWidth="21.5" defaultRowHeight="14.25" outlineLevelCol="2"/>
  <cols>
    <col min="1" max="1" width="55.25" style="163" customWidth="1"/>
    <col min="2" max="2" width="30.625" style="163" customWidth="1"/>
    <col min="3" max="16384" width="21.5" style="163"/>
  </cols>
  <sheetData>
    <row r="1" ht="18.75" spans="1:2">
      <c r="A1" s="3" t="s">
        <v>859</v>
      </c>
      <c r="B1" s="3"/>
    </row>
    <row r="2" s="162" customFormat="1" ht="22.5" spans="1:3">
      <c r="A2" s="69" t="s">
        <v>860</v>
      </c>
      <c r="B2" s="69"/>
      <c r="C2" s="164"/>
    </row>
    <row r="3" ht="27" customHeight="1" spans="1:3">
      <c r="A3" s="165" t="s">
        <v>2</v>
      </c>
      <c r="B3" s="165"/>
      <c r="C3" s="166"/>
    </row>
    <row r="4" ht="24" customHeight="1" spans="1:3">
      <c r="A4" s="167" t="s">
        <v>136</v>
      </c>
      <c r="B4" s="168" t="s">
        <v>861</v>
      </c>
      <c r="C4" s="169"/>
    </row>
    <row r="5" ht="25.5" customHeight="1" spans="1:3">
      <c r="A5" s="170" t="s">
        <v>66</v>
      </c>
      <c r="B5" s="171">
        <f>B6+B100+B109+B131+B158+B167+B197+B264+B314+B343+B359+B423+B440+B455+B463+B466+B480+B491+B507+B508+B510</f>
        <v>4161.016485</v>
      </c>
      <c r="C5" s="169"/>
    </row>
    <row r="6" ht="20.1" customHeight="1" spans="1:2">
      <c r="A6" s="172" t="s">
        <v>68</v>
      </c>
      <c r="B6" s="91">
        <f>SUM(B7:B99)</f>
        <v>1033.006368</v>
      </c>
    </row>
    <row r="7" ht="20.1" customHeight="1" spans="1:2">
      <c r="A7" s="173" t="s">
        <v>138</v>
      </c>
      <c r="B7" s="91">
        <v>11.2236</v>
      </c>
    </row>
    <row r="8" ht="20.1" customHeight="1" spans="1:2">
      <c r="A8" s="173" t="s">
        <v>139</v>
      </c>
      <c r="B8" s="91"/>
    </row>
    <row r="9" ht="20.1" customHeight="1" spans="1:2">
      <c r="A9" s="173" t="s">
        <v>140</v>
      </c>
      <c r="B9" s="91"/>
    </row>
    <row r="10" ht="20.1" customHeight="1" spans="1:2">
      <c r="A10" s="174" t="s">
        <v>141</v>
      </c>
      <c r="B10" s="91"/>
    </row>
    <row r="11" ht="20.1" customHeight="1" spans="1:2">
      <c r="A11" s="175" t="s">
        <v>142</v>
      </c>
      <c r="B11" s="91"/>
    </row>
    <row r="12" ht="20.1" customHeight="1" spans="1:2">
      <c r="A12" s="175" t="s">
        <v>143</v>
      </c>
      <c r="B12" s="91"/>
    </row>
    <row r="13" ht="20.1" customHeight="1" spans="1:2">
      <c r="A13" s="175" t="s">
        <v>144</v>
      </c>
      <c r="B13" s="91"/>
    </row>
    <row r="14" ht="20.1" customHeight="1" spans="1:2">
      <c r="A14" s="173" t="s">
        <v>145</v>
      </c>
      <c r="B14" s="91"/>
    </row>
    <row r="15" ht="20.1" customHeight="1" spans="1:2">
      <c r="A15" s="173" t="s">
        <v>139</v>
      </c>
      <c r="B15" s="91"/>
    </row>
    <row r="16" ht="20.1" customHeight="1" spans="1:2">
      <c r="A16" s="173" t="s">
        <v>140</v>
      </c>
      <c r="B16" s="91">
        <v>32.77</v>
      </c>
    </row>
    <row r="17" ht="20.1" customHeight="1" spans="1:2">
      <c r="A17" s="174" t="s">
        <v>146</v>
      </c>
      <c r="B17" s="91"/>
    </row>
    <row r="18" ht="20.1" customHeight="1" spans="1:2">
      <c r="A18" s="174" t="s">
        <v>147</v>
      </c>
      <c r="B18" s="91"/>
    </row>
    <row r="19" ht="20.1" customHeight="1" spans="1:2">
      <c r="A19" s="174" t="s">
        <v>148</v>
      </c>
      <c r="B19" s="91"/>
    </row>
    <row r="20" ht="20.1" customHeight="1" spans="1:2">
      <c r="A20" s="174" t="s">
        <v>144</v>
      </c>
      <c r="B20" s="91"/>
    </row>
    <row r="21" ht="20.1" customHeight="1" spans="1:2">
      <c r="A21" s="173" t="s">
        <v>149</v>
      </c>
      <c r="B21" s="91"/>
    </row>
    <row r="22" ht="20.1" customHeight="1" spans="1:2">
      <c r="A22" s="173" t="s">
        <v>139</v>
      </c>
      <c r="B22" s="91">
        <v>864.225169</v>
      </c>
    </row>
    <row r="23" ht="20.1" customHeight="1" spans="1:2">
      <c r="A23" s="173" t="s">
        <v>140</v>
      </c>
      <c r="B23" s="91"/>
    </row>
    <row r="24" ht="20.1" customHeight="1" spans="1:2">
      <c r="A24" s="173" t="s">
        <v>151</v>
      </c>
      <c r="B24" s="91"/>
    </row>
    <row r="25" ht="20.1" customHeight="1" spans="1:2">
      <c r="A25" s="174" t="s">
        <v>144</v>
      </c>
      <c r="B25" s="91"/>
    </row>
    <row r="26" ht="20.1" customHeight="1" spans="1:2">
      <c r="A26" s="174" t="s">
        <v>862</v>
      </c>
      <c r="B26" s="91">
        <v>122.760901</v>
      </c>
    </row>
    <row r="27" ht="20.1" customHeight="1" spans="1:2">
      <c r="A27" s="173" t="s">
        <v>152</v>
      </c>
      <c r="B27" s="91"/>
    </row>
    <row r="28" ht="20.1" customHeight="1" spans="1:2">
      <c r="A28" s="173" t="s">
        <v>139</v>
      </c>
      <c r="B28" s="91"/>
    </row>
    <row r="29" ht="20.1" customHeight="1" spans="1:2">
      <c r="A29" s="173" t="s">
        <v>140</v>
      </c>
      <c r="B29" s="91"/>
    </row>
    <row r="30" ht="20.1" customHeight="1" spans="1:2">
      <c r="A30" s="173" t="s">
        <v>144</v>
      </c>
      <c r="B30" s="91"/>
    </row>
    <row r="31" ht="20.1" customHeight="1" spans="1:2">
      <c r="A31" s="174" t="s">
        <v>154</v>
      </c>
      <c r="B31" s="91"/>
    </row>
    <row r="32" ht="20.1" customHeight="1" spans="1:2">
      <c r="A32" s="174" t="s">
        <v>139</v>
      </c>
      <c r="B32" s="91"/>
    </row>
    <row r="33" ht="20.1" customHeight="1" spans="1:2">
      <c r="A33" s="175" t="s">
        <v>140</v>
      </c>
      <c r="B33" s="91"/>
    </row>
    <row r="34" ht="20.1" customHeight="1" spans="1:2">
      <c r="A34" s="173" t="s">
        <v>155</v>
      </c>
      <c r="B34" s="91"/>
    </row>
    <row r="35" ht="20.1" customHeight="1" spans="1:2">
      <c r="A35" s="174" t="s">
        <v>156</v>
      </c>
      <c r="B35" s="91"/>
    </row>
    <row r="36" ht="20.1" customHeight="1" spans="1:2">
      <c r="A36" s="174" t="s">
        <v>157</v>
      </c>
      <c r="B36" s="91"/>
    </row>
    <row r="37" ht="20.1" customHeight="1" spans="1:2">
      <c r="A37" s="173" t="s">
        <v>144</v>
      </c>
      <c r="B37" s="91"/>
    </row>
    <row r="38" ht="20.1" customHeight="1" spans="1:2">
      <c r="A38" s="173" t="s">
        <v>158</v>
      </c>
      <c r="B38" s="91"/>
    </row>
    <row r="39" ht="20.1" customHeight="1" spans="1:2">
      <c r="A39" s="174" t="s">
        <v>139</v>
      </c>
      <c r="B39" s="91"/>
    </row>
    <row r="40" ht="20.1" customHeight="1" spans="1:2">
      <c r="A40" s="175" t="s">
        <v>140</v>
      </c>
      <c r="B40" s="91"/>
    </row>
    <row r="41" ht="20.1" customHeight="1" spans="1:2">
      <c r="A41" s="174" t="s">
        <v>144</v>
      </c>
      <c r="B41" s="91"/>
    </row>
    <row r="42" ht="20.1" customHeight="1" spans="1:2">
      <c r="A42" s="173" t="s">
        <v>160</v>
      </c>
      <c r="B42" s="91"/>
    </row>
    <row r="43" ht="20.1" customHeight="1" spans="1:2">
      <c r="A43" s="173" t="s">
        <v>140</v>
      </c>
      <c r="B43" s="91"/>
    </row>
    <row r="44" ht="20.1" customHeight="1" spans="1:2">
      <c r="A44" s="174" t="s">
        <v>162</v>
      </c>
      <c r="B44" s="91"/>
    </row>
    <row r="45" ht="20.1" customHeight="1" spans="1:2">
      <c r="A45" s="174" t="s">
        <v>163</v>
      </c>
      <c r="B45" s="91"/>
    </row>
    <row r="46" ht="20.1" customHeight="1" spans="1:2">
      <c r="A46" s="174" t="s">
        <v>164</v>
      </c>
      <c r="B46" s="91"/>
    </row>
    <row r="47" ht="20.1" customHeight="1" spans="1:2">
      <c r="A47" s="174" t="s">
        <v>165</v>
      </c>
      <c r="B47" s="91"/>
    </row>
    <row r="48" ht="20.1" customHeight="1" spans="1:2">
      <c r="A48" s="174" t="s">
        <v>139</v>
      </c>
      <c r="B48" s="91"/>
    </row>
    <row r="49" ht="20.1" customHeight="1" spans="1:2">
      <c r="A49" s="173" t="s">
        <v>140</v>
      </c>
      <c r="B49" s="91"/>
    </row>
    <row r="50" ht="20.1" customHeight="1" spans="1:2">
      <c r="A50" s="173" t="s">
        <v>166</v>
      </c>
      <c r="B50" s="91"/>
    </row>
    <row r="51" ht="20.1" customHeight="1" spans="1:2">
      <c r="A51" s="174" t="s">
        <v>167</v>
      </c>
      <c r="B51" s="91"/>
    </row>
    <row r="52" ht="20.1" customHeight="1" spans="1:2">
      <c r="A52" s="175" t="s">
        <v>168</v>
      </c>
      <c r="B52" s="91"/>
    </row>
    <row r="53" ht="20.1" customHeight="1" spans="1:2">
      <c r="A53" s="173" t="s">
        <v>139</v>
      </c>
      <c r="B53" s="91"/>
    </row>
    <row r="54" ht="20.1" customHeight="1" spans="1:2">
      <c r="A54" s="173" t="s">
        <v>140</v>
      </c>
      <c r="B54" s="91"/>
    </row>
    <row r="55" ht="20.1" customHeight="1" spans="1:2">
      <c r="A55" s="174" t="s">
        <v>169</v>
      </c>
      <c r="B55" s="91"/>
    </row>
    <row r="56" ht="20.1" customHeight="1" spans="1:2">
      <c r="A56" s="173" t="s">
        <v>144</v>
      </c>
      <c r="B56" s="91"/>
    </row>
    <row r="57" ht="20.1" customHeight="1" spans="1:2">
      <c r="A57" s="175" t="s">
        <v>170</v>
      </c>
      <c r="B57" s="91"/>
    </row>
    <row r="58" ht="20.1" customHeight="1" spans="1:2">
      <c r="A58" s="173" t="s">
        <v>139</v>
      </c>
      <c r="B58" s="91"/>
    </row>
    <row r="59" ht="20.1" customHeight="1" spans="1:2">
      <c r="A59" s="173" t="s">
        <v>171</v>
      </c>
      <c r="B59" s="91">
        <v>0.0296</v>
      </c>
    </row>
    <row r="60" ht="20.1" customHeight="1" spans="1:2">
      <c r="A60" s="173" t="s">
        <v>144</v>
      </c>
      <c r="B60" s="91"/>
    </row>
    <row r="61" ht="20.1" customHeight="1" spans="1:2">
      <c r="A61" s="174" t="s">
        <v>174</v>
      </c>
      <c r="B61" s="91"/>
    </row>
    <row r="62" ht="20.1" customHeight="1" spans="1:2">
      <c r="A62" s="174" t="s">
        <v>139</v>
      </c>
      <c r="B62" s="91"/>
    </row>
    <row r="63" ht="20.1" customHeight="1" spans="1:2">
      <c r="A63" s="173" t="s">
        <v>175</v>
      </c>
      <c r="B63" s="91"/>
    </row>
    <row r="64" ht="20.1" customHeight="1" spans="1:2">
      <c r="A64" s="174" t="s">
        <v>176</v>
      </c>
      <c r="B64" s="91"/>
    </row>
    <row r="65" ht="20.1" customHeight="1" spans="1:2">
      <c r="A65" s="174" t="s">
        <v>139</v>
      </c>
      <c r="B65" s="91"/>
    </row>
    <row r="66" ht="20.1" customHeight="1" spans="1:2">
      <c r="A66" s="174" t="s">
        <v>140</v>
      </c>
      <c r="B66" s="91"/>
    </row>
    <row r="67" ht="20.1" customHeight="1" spans="1:2">
      <c r="A67" s="174" t="s">
        <v>178</v>
      </c>
      <c r="B67" s="91"/>
    </row>
    <row r="68" ht="20.1" customHeight="1" spans="1:2">
      <c r="A68" s="174" t="s">
        <v>139</v>
      </c>
      <c r="B68" s="91"/>
    </row>
    <row r="69" ht="20.1" customHeight="1" spans="1:2">
      <c r="A69" s="174" t="s">
        <v>140</v>
      </c>
      <c r="B69" s="91"/>
    </row>
    <row r="70" ht="20.1" customHeight="1" spans="1:2">
      <c r="A70" s="174" t="s">
        <v>144</v>
      </c>
      <c r="B70" s="91"/>
    </row>
    <row r="71" ht="20.1" customHeight="1" spans="1:2">
      <c r="A71" s="174" t="s">
        <v>180</v>
      </c>
      <c r="B71" s="91"/>
    </row>
    <row r="72" ht="20.1" customHeight="1" spans="1:2">
      <c r="A72" s="174" t="s">
        <v>863</v>
      </c>
      <c r="B72" s="91"/>
    </row>
    <row r="73" ht="20.1" customHeight="1" spans="1:2">
      <c r="A73" s="174" t="s">
        <v>139</v>
      </c>
      <c r="B73" s="91"/>
    </row>
    <row r="74" ht="20.1" customHeight="1" spans="1:2">
      <c r="A74" s="173" t="s">
        <v>140</v>
      </c>
      <c r="B74" s="91"/>
    </row>
    <row r="75" ht="20.1" customHeight="1" spans="1:2">
      <c r="A75" s="173" t="s">
        <v>182</v>
      </c>
      <c r="B75" s="91"/>
    </row>
    <row r="76" ht="20.1" customHeight="1" spans="1:2">
      <c r="A76" s="174" t="s">
        <v>144</v>
      </c>
      <c r="B76" s="91"/>
    </row>
    <row r="77" ht="20.1" customHeight="1" spans="1:2">
      <c r="A77" s="174" t="s">
        <v>183</v>
      </c>
      <c r="B77" s="91"/>
    </row>
    <row r="78" ht="20.1" customHeight="1" spans="1:2">
      <c r="A78" s="173" t="s">
        <v>139</v>
      </c>
      <c r="B78" s="91"/>
    </row>
    <row r="79" ht="20.1" customHeight="1" spans="1:2">
      <c r="A79" s="173" t="s">
        <v>140</v>
      </c>
      <c r="B79" s="91">
        <v>1.997098</v>
      </c>
    </row>
    <row r="80" ht="20.1" customHeight="1" spans="1:2">
      <c r="A80" s="173" t="s">
        <v>184</v>
      </c>
      <c r="B80" s="91"/>
    </row>
    <row r="81" ht="20.1" customHeight="1" spans="1:2">
      <c r="A81" s="173" t="s">
        <v>144</v>
      </c>
      <c r="B81" s="91"/>
    </row>
    <row r="82" ht="20.1" customHeight="1" spans="1:2">
      <c r="A82" s="174" t="s">
        <v>186</v>
      </c>
      <c r="B82" s="91"/>
    </row>
    <row r="83" ht="20.1" customHeight="1" spans="1:2">
      <c r="A83" s="175" t="s">
        <v>139</v>
      </c>
      <c r="B83" s="91"/>
    </row>
    <row r="84" ht="20.1" customHeight="1" spans="1:2">
      <c r="A84" s="173" t="s">
        <v>140</v>
      </c>
      <c r="B84" s="91"/>
    </row>
    <row r="85" ht="20.1" customHeight="1" spans="1:2">
      <c r="A85" s="173" t="s">
        <v>144</v>
      </c>
      <c r="B85" s="91"/>
    </row>
    <row r="86" ht="20.1" customHeight="1" spans="1:2">
      <c r="A86" s="174" t="s">
        <v>187</v>
      </c>
      <c r="B86" s="91"/>
    </row>
    <row r="87" ht="20.1" customHeight="1" spans="1:2">
      <c r="A87" s="174" t="s">
        <v>139</v>
      </c>
      <c r="B87" s="91"/>
    </row>
    <row r="88" ht="20.1" customHeight="1" spans="1:2">
      <c r="A88" s="173" t="s">
        <v>140</v>
      </c>
      <c r="B88" s="91"/>
    </row>
    <row r="89" ht="20.1" customHeight="1" spans="1:2">
      <c r="A89" s="173" t="s">
        <v>188</v>
      </c>
      <c r="B89" s="91"/>
    </row>
    <row r="90" ht="20.1" customHeight="1" spans="1:2">
      <c r="A90" s="173" t="s">
        <v>144</v>
      </c>
      <c r="B90" s="91"/>
    </row>
    <row r="91" ht="20.1" customHeight="1" spans="1:2">
      <c r="A91" s="174" t="s">
        <v>864</v>
      </c>
      <c r="B91" s="91"/>
    </row>
    <row r="92" ht="20.1" customHeight="1" spans="1:2">
      <c r="A92" s="174" t="s">
        <v>865</v>
      </c>
      <c r="B92" s="91"/>
    </row>
    <row r="93" ht="20.1" customHeight="1" spans="1:2">
      <c r="A93" s="174" t="s">
        <v>866</v>
      </c>
      <c r="B93" s="91"/>
    </row>
    <row r="94" ht="20.1" customHeight="1" spans="1:2">
      <c r="A94" s="173" t="s">
        <v>140</v>
      </c>
      <c r="B94" s="91"/>
    </row>
    <row r="95" ht="20.1" customHeight="1" spans="1:2">
      <c r="A95" s="173" t="s">
        <v>189</v>
      </c>
      <c r="B95" s="91"/>
    </row>
    <row r="96" ht="20.1" customHeight="1" spans="1:2">
      <c r="A96" s="173" t="s">
        <v>867</v>
      </c>
      <c r="B96" s="91"/>
    </row>
    <row r="97" ht="20.1" customHeight="1" spans="1:2">
      <c r="A97" s="173" t="s">
        <v>868</v>
      </c>
      <c r="B97" s="91"/>
    </row>
    <row r="98" ht="20.1" customHeight="1" spans="1:2">
      <c r="A98" s="174" t="s">
        <v>869</v>
      </c>
      <c r="B98" s="91"/>
    </row>
    <row r="99" ht="20.1" customHeight="1" spans="1:2">
      <c r="A99" s="174" t="s">
        <v>870</v>
      </c>
      <c r="B99" s="91"/>
    </row>
    <row r="100" ht="20.1" customHeight="1" spans="1:2">
      <c r="A100" s="172" t="s">
        <v>192</v>
      </c>
      <c r="B100" s="91">
        <f>SUM(B101:B108)</f>
        <v>0</v>
      </c>
    </row>
    <row r="101" ht="20.1" customHeight="1" spans="1:2">
      <c r="A101" s="174" t="s">
        <v>193</v>
      </c>
      <c r="B101" s="91"/>
    </row>
    <row r="102" ht="20.1" customHeight="1" spans="1:2">
      <c r="A102" s="174" t="s">
        <v>194</v>
      </c>
      <c r="B102" s="91"/>
    </row>
    <row r="103" ht="20.1" customHeight="1" spans="1:2">
      <c r="A103" s="173" t="s">
        <v>195</v>
      </c>
      <c r="B103" s="91"/>
    </row>
    <row r="104" ht="20.1" customHeight="1" spans="1:2">
      <c r="A104" s="174" t="s">
        <v>196</v>
      </c>
      <c r="B104" s="91"/>
    </row>
    <row r="105" ht="20.1" customHeight="1" spans="1:2">
      <c r="A105" s="174" t="s">
        <v>197</v>
      </c>
      <c r="B105" s="91"/>
    </row>
    <row r="106" ht="20.1" customHeight="1" spans="1:2">
      <c r="A106" s="174" t="s">
        <v>198</v>
      </c>
      <c r="B106" s="91"/>
    </row>
    <row r="107" ht="20.1" customHeight="1" spans="1:2">
      <c r="A107" s="174" t="s">
        <v>871</v>
      </c>
      <c r="B107" s="91"/>
    </row>
    <row r="108" ht="20.1" customHeight="1" spans="1:2">
      <c r="A108" s="174" t="s">
        <v>872</v>
      </c>
      <c r="B108" s="91"/>
    </row>
    <row r="109" ht="20.1" customHeight="1" spans="1:2">
      <c r="A109" s="172" t="s">
        <v>199</v>
      </c>
      <c r="B109" s="91">
        <f>SUM(B110:B130)</f>
        <v>44.762861</v>
      </c>
    </row>
    <row r="110" ht="20.1" customHeight="1" spans="1:2">
      <c r="A110" s="173" t="s">
        <v>873</v>
      </c>
      <c r="B110" s="91"/>
    </row>
    <row r="111" ht="20.1" customHeight="1" spans="1:2">
      <c r="A111" s="173" t="s">
        <v>874</v>
      </c>
      <c r="B111" s="91"/>
    </row>
    <row r="112" ht="20.1" customHeight="1" spans="1:2">
      <c r="A112" s="174" t="s">
        <v>202</v>
      </c>
      <c r="B112" s="91"/>
    </row>
    <row r="113" ht="20.1" customHeight="1" spans="1:2">
      <c r="A113" s="174" t="s">
        <v>139</v>
      </c>
      <c r="B113" s="91"/>
    </row>
    <row r="114" ht="20.1" customHeight="1" spans="1:2">
      <c r="A114" s="174" t="s">
        <v>140</v>
      </c>
      <c r="B114" s="91"/>
    </row>
    <row r="115" ht="20.1" customHeight="1" spans="1:2">
      <c r="A115" s="174" t="s">
        <v>204</v>
      </c>
      <c r="B115" s="91"/>
    </row>
    <row r="116" ht="20.1" customHeight="1" spans="1:2">
      <c r="A116" s="174" t="s">
        <v>205</v>
      </c>
      <c r="B116" s="91"/>
    </row>
    <row r="117" ht="20.1" customHeight="1" spans="1:2">
      <c r="A117" s="173" t="s">
        <v>207</v>
      </c>
      <c r="B117" s="91"/>
    </row>
    <row r="118" ht="20.1" customHeight="1" spans="1:2">
      <c r="A118" s="174" t="s">
        <v>139</v>
      </c>
      <c r="B118" s="91"/>
    </row>
    <row r="119" ht="20.1" customHeight="1" spans="1:2">
      <c r="A119" s="174" t="s">
        <v>140</v>
      </c>
      <c r="B119" s="91"/>
    </row>
    <row r="120" ht="20.1" customHeight="1" spans="1:2">
      <c r="A120" s="175" t="s">
        <v>208</v>
      </c>
      <c r="B120" s="91"/>
    </row>
    <row r="121" ht="20.1" customHeight="1" spans="1:2">
      <c r="A121" s="173" t="s">
        <v>209</v>
      </c>
      <c r="B121" s="91"/>
    </row>
    <row r="122" ht="20.1" customHeight="1" spans="1:2">
      <c r="A122" s="173" t="s">
        <v>211</v>
      </c>
      <c r="B122" s="91"/>
    </row>
    <row r="123" ht="20.1" customHeight="1" spans="1:2">
      <c r="A123" s="174" t="s">
        <v>212</v>
      </c>
      <c r="B123" s="91"/>
    </row>
    <row r="124" ht="20.1" customHeight="1" spans="1:2">
      <c r="A124" s="174" t="s">
        <v>213</v>
      </c>
      <c r="B124" s="91"/>
    </row>
    <row r="125" ht="20.1" customHeight="1" spans="1:2">
      <c r="A125" s="174" t="s">
        <v>144</v>
      </c>
      <c r="B125" s="91"/>
    </row>
    <row r="126" ht="20.1" customHeight="1" spans="1:2">
      <c r="A126" s="173" t="s">
        <v>214</v>
      </c>
      <c r="B126" s="91"/>
    </row>
    <row r="127" ht="20.1" customHeight="1" spans="1:2">
      <c r="A127" s="173" t="s">
        <v>875</v>
      </c>
      <c r="B127" s="91"/>
    </row>
    <row r="128" ht="20.1" customHeight="1" spans="1:2">
      <c r="A128" s="174" t="s">
        <v>876</v>
      </c>
      <c r="B128" s="91"/>
    </row>
    <row r="129" ht="20.1" customHeight="1" spans="1:2">
      <c r="A129" s="173" t="s">
        <v>215</v>
      </c>
      <c r="B129" s="91"/>
    </row>
    <row r="130" ht="20.1" customHeight="1" spans="1:2">
      <c r="A130" s="174" t="s">
        <v>216</v>
      </c>
      <c r="B130" s="91">
        <v>44.762861</v>
      </c>
    </row>
    <row r="131" ht="20.1" customHeight="1" spans="1:2">
      <c r="A131" s="172" t="s">
        <v>217</v>
      </c>
      <c r="B131" s="91">
        <f>SUM(B132:B157)</f>
        <v>0</v>
      </c>
    </row>
    <row r="132" ht="20.1" customHeight="1" spans="1:2">
      <c r="A132" s="174" t="s">
        <v>218</v>
      </c>
      <c r="B132" s="91"/>
    </row>
    <row r="133" ht="20.1" customHeight="1" spans="1:2">
      <c r="A133" s="173" t="s">
        <v>139</v>
      </c>
      <c r="B133" s="91"/>
    </row>
    <row r="134" ht="20.1" customHeight="1" spans="1:2">
      <c r="A134" s="173" t="s">
        <v>182</v>
      </c>
      <c r="B134" s="91"/>
    </row>
    <row r="135" ht="20.1" customHeight="1" spans="1:2">
      <c r="A135" s="174" t="s">
        <v>219</v>
      </c>
      <c r="B135" s="91"/>
    </row>
    <row r="136" ht="20.1" customHeight="1" spans="1:2">
      <c r="A136" s="173" t="s">
        <v>220</v>
      </c>
      <c r="B136" s="91"/>
    </row>
    <row r="137" ht="20.1" customHeight="1" spans="1:2">
      <c r="A137" s="173" t="s">
        <v>221</v>
      </c>
      <c r="B137" s="91"/>
    </row>
    <row r="138" ht="20.1" customHeight="1" spans="1:2">
      <c r="A138" s="173" t="s">
        <v>222</v>
      </c>
      <c r="B138" s="91"/>
    </row>
    <row r="139" ht="20.1" customHeight="1" spans="1:2">
      <c r="A139" s="174" t="s">
        <v>223</v>
      </c>
      <c r="B139" s="91"/>
    </row>
    <row r="140" ht="20.1" customHeight="1" spans="1:2">
      <c r="A140" s="174" t="s">
        <v>224</v>
      </c>
      <c r="B140" s="91"/>
    </row>
    <row r="141" ht="20.1" customHeight="1" spans="1:2">
      <c r="A141" s="173" t="s">
        <v>225</v>
      </c>
      <c r="B141" s="91"/>
    </row>
    <row r="142" ht="20.1" customHeight="1" spans="1:2">
      <c r="A142" s="173" t="s">
        <v>226</v>
      </c>
      <c r="B142" s="91"/>
    </row>
    <row r="143" ht="20.1" customHeight="1" spans="1:2">
      <c r="A143" s="174" t="s">
        <v>877</v>
      </c>
      <c r="B143" s="91"/>
    </row>
    <row r="144" ht="20.1" customHeight="1" spans="1:2">
      <c r="A144" s="174" t="s">
        <v>228</v>
      </c>
      <c r="B144" s="91"/>
    </row>
    <row r="145" ht="20.1" customHeight="1" spans="1:2">
      <c r="A145" s="174" t="s">
        <v>229</v>
      </c>
      <c r="B145" s="91"/>
    </row>
    <row r="146" ht="20.1" customHeight="1" spans="1:2">
      <c r="A146" s="173" t="s">
        <v>230</v>
      </c>
      <c r="B146" s="91"/>
    </row>
    <row r="147" ht="20.1" customHeight="1" spans="1:2">
      <c r="A147" s="173" t="s">
        <v>231</v>
      </c>
      <c r="B147" s="91"/>
    </row>
    <row r="148" ht="20.1" customHeight="1" spans="1:2">
      <c r="A148" s="174" t="s">
        <v>232</v>
      </c>
      <c r="B148" s="91"/>
    </row>
    <row r="149" ht="20.1" customHeight="1" spans="1:2">
      <c r="A149" s="174" t="s">
        <v>233</v>
      </c>
      <c r="B149" s="91"/>
    </row>
    <row r="150" ht="20.1" customHeight="1" spans="1:2">
      <c r="A150" s="173" t="s">
        <v>234</v>
      </c>
      <c r="B150" s="91"/>
    </row>
    <row r="151" ht="20.1" customHeight="1" spans="1:2">
      <c r="A151" s="173" t="s">
        <v>236</v>
      </c>
      <c r="B151" s="91"/>
    </row>
    <row r="152" ht="20.1" customHeight="1" spans="1:2">
      <c r="A152" s="174" t="s">
        <v>237</v>
      </c>
      <c r="B152" s="91"/>
    </row>
    <row r="153" ht="20.1" customHeight="1" spans="1:2">
      <c r="A153" s="174" t="s">
        <v>238</v>
      </c>
      <c r="B153" s="91"/>
    </row>
    <row r="154" ht="20.1" customHeight="1" spans="1:2">
      <c r="A154" s="175" t="s">
        <v>239</v>
      </c>
      <c r="B154" s="91"/>
    </row>
    <row r="155" ht="20.1" customHeight="1" spans="1:2">
      <c r="A155" s="173" t="s">
        <v>240</v>
      </c>
      <c r="B155" s="91"/>
    </row>
    <row r="156" ht="20.1" customHeight="1" spans="1:2">
      <c r="A156" s="173" t="s">
        <v>878</v>
      </c>
      <c r="B156" s="91"/>
    </row>
    <row r="157" ht="20.1" customHeight="1" spans="1:2">
      <c r="A157" s="173" t="s">
        <v>879</v>
      </c>
      <c r="B157" s="91"/>
    </row>
    <row r="158" ht="20.1" customHeight="1" spans="1:2">
      <c r="A158" s="172" t="s">
        <v>243</v>
      </c>
      <c r="B158" s="91">
        <f>SUM(B159:B166)</f>
        <v>0</v>
      </c>
    </row>
    <row r="159" ht="20.1" customHeight="1" spans="1:2">
      <c r="A159" s="174" t="s">
        <v>244</v>
      </c>
      <c r="B159" s="91"/>
    </row>
    <row r="160" ht="20.1" customHeight="1" spans="1:2">
      <c r="A160" s="173" t="s">
        <v>139</v>
      </c>
      <c r="B160" s="91"/>
    </row>
    <row r="161" ht="20.1" customHeight="1" spans="1:2">
      <c r="A161" s="175" t="s">
        <v>140</v>
      </c>
      <c r="B161" s="91"/>
    </row>
    <row r="162" ht="20.1" customHeight="1" spans="1:2">
      <c r="A162" s="174" t="s">
        <v>245</v>
      </c>
      <c r="B162" s="91"/>
    </row>
    <row r="163" ht="20.1" customHeight="1" spans="1:2">
      <c r="A163" s="174" t="s">
        <v>880</v>
      </c>
      <c r="B163" s="91"/>
    </row>
    <row r="164" ht="20.1" customHeight="1" spans="1:2">
      <c r="A164" s="173" t="s">
        <v>881</v>
      </c>
      <c r="B164" s="91"/>
    </row>
    <row r="165" ht="20.1" customHeight="1" spans="1:2">
      <c r="A165" s="174" t="s">
        <v>246</v>
      </c>
      <c r="B165" s="91"/>
    </row>
    <row r="166" ht="20.1" customHeight="1" spans="1:2">
      <c r="A166" s="173" t="s">
        <v>882</v>
      </c>
      <c r="B166" s="91"/>
    </row>
    <row r="167" ht="20.1" customHeight="1" spans="1:2">
      <c r="A167" s="172" t="s">
        <v>251</v>
      </c>
      <c r="B167" s="91">
        <f>SUM(B168:B196)</f>
        <v>47.631692</v>
      </c>
    </row>
    <row r="168" ht="20.1" customHeight="1" spans="1:2">
      <c r="A168" s="175" t="s">
        <v>883</v>
      </c>
      <c r="B168" s="91"/>
    </row>
    <row r="169" ht="20.1" customHeight="1" spans="1:2">
      <c r="A169" s="175" t="s">
        <v>139</v>
      </c>
      <c r="B169" s="91"/>
    </row>
    <row r="170" ht="20.1" customHeight="1" spans="1:2">
      <c r="A170" s="175" t="s">
        <v>140</v>
      </c>
      <c r="B170" s="91"/>
    </row>
    <row r="171" ht="20.1" customHeight="1" spans="1:2">
      <c r="A171" s="175" t="s">
        <v>253</v>
      </c>
      <c r="B171" s="91"/>
    </row>
    <row r="172" ht="20.1" customHeight="1" spans="1:2">
      <c r="A172" s="175" t="s">
        <v>254</v>
      </c>
      <c r="B172" s="91"/>
    </row>
    <row r="173" ht="20.1" customHeight="1" spans="1:2">
      <c r="A173" s="175" t="s">
        <v>255</v>
      </c>
      <c r="B173" s="91"/>
    </row>
    <row r="174" ht="20.1" customHeight="1" spans="1:2">
      <c r="A174" s="175" t="s">
        <v>256</v>
      </c>
      <c r="B174" s="91">
        <v>0.5773</v>
      </c>
    </row>
    <row r="175" ht="20.1" customHeight="1" spans="1:2">
      <c r="A175" s="175" t="s">
        <v>257</v>
      </c>
      <c r="B175" s="91">
        <v>46.654392</v>
      </c>
    </row>
    <row r="176" ht="20.1" customHeight="1" spans="1:2">
      <c r="A176" s="175" t="s">
        <v>884</v>
      </c>
      <c r="B176" s="91"/>
    </row>
    <row r="177" ht="20.1" customHeight="1" spans="1:2">
      <c r="A177" s="175" t="s">
        <v>260</v>
      </c>
      <c r="B177" s="91"/>
    </row>
    <row r="178" ht="20.1" customHeight="1" spans="1:2">
      <c r="A178" s="175" t="s">
        <v>261</v>
      </c>
      <c r="B178" s="91"/>
    </row>
    <row r="179" ht="20.1" customHeight="1" spans="1:2">
      <c r="A179" s="175" t="s">
        <v>885</v>
      </c>
      <c r="B179" s="91">
        <v>0.4</v>
      </c>
    </row>
    <row r="180" ht="20.1" customHeight="1" spans="1:2">
      <c r="A180" s="175" t="s">
        <v>263</v>
      </c>
      <c r="B180" s="91"/>
    </row>
    <row r="181" ht="20.1" customHeight="1" spans="1:2">
      <c r="A181" s="175" t="s">
        <v>264</v>
      </c>
      <c r="B181" s="91"/>
    </row>
    <row r="182" ht="20.1" customHeight="1" spans="1:2">
      <c r="A182" s="175" t="s">
        <v>265</v>
      </c>
      <c r="B182" s="91"/>
    </row>
    <row r="183" ht="20.1" customHeight="1" spans="1:2">
      <c r="A183" s="175" t="s">
        <v>266</v>
      </c>
      <c r="B183" s="91"/>
    </row>
    <row r="184" ht="20.1" customHeight="1" spans="1:2">
      <c r="A184" s="175" t="s">
        <v>267</v>
      </c>
      <c r="B184" s="91"/>
    </row>
    <row r="185" ht="20.1" customHeight="1" spans="1:2">
      <c r="A185" s="175" t="s">
        <v>268</v>
      </c>
      <c r="B185" s="91"/>
    </row>
    <row r="186" ht="20.1" customHeight="1" spans="1:2">
      <c r="A186" s="175" t="s">
        <v>269</v>
      </c>
      <c r="B186" s="91"/>
    </row>
    <row r="187" ht="20.1" customHeight="1" spans="1:2">
      <c r="A187" s="175" t="s">
        <v>270</v>
      </c>
      <c r="B187" s="91"/>
    </row>
    <row r="188" ht="20.1" customHeight="1" spans="1:2">
      <c r="A188" s="175" t="s">
        <v>271</v>
      </c>
      <c r="B188" s="91"/>
    </row>
    <row r="189" ht="20.1" customHeight="1" spans="1:2">
      <c r="A189" s="175" t="s">
        <v>272</v>
      </c>
      <c r="B189" s="91"/>
    </row>
    <row r="190" ht="20.1" customHeight="1" spans="1:2">
      <c r="A190" s="175" t="s">
        <v>273</v>
      </c>
      <c r="B190" s="91"/>
    </row>
    <row r="191" ht="20.1" customHeight="1" spans="1:2">
      <c r="A191" s="175" t="s">
        <v>274</v>
      </c>
      <c r="B191" s="91"/>
    </row>
    <row r="192" ht="20.1" customHeight="1" spans="1:2">
      <c r="A192" s="175" t="s">
        <v>275</v>
      </c>
      <c r="B192" s="91"/>
    </row>
    <row r="193" ht="20.1" customHeight="1" spans="1:2">
      <c r="A193" s="175" t="s">
        <v>277</v>
      </c>
      <c r="B193" s="91"/>
    </row>
    <row r="194" ht="20.1" customHeight="1" spans="1:2">
      <c r="A194" s="175" t="s">
        <v>886</v>
      </c>
      <c r="B194" s="91"/>
    </row>
    <row r="195" ht="20.1" customHeight="1" spans="1:2">
      <c r="A195" s="175" t="s">
        <v>278</v>
      </c>
      <c r="B195" s="91"/>
    </row>
    <row r="196" ht="20.1" customHeight="1" spans="1:2">
      <c r="A196" s="175" t="s">
        <v>279</v>
      </c>
      <c r="B196" s="91"/>
    </row>
    <row r="197" ht="20.1" customHeight="1" spans="1:2">
      <c r="A197" s="172" t="s">
        <v>280</v>
      </c>
      <c r="B197" s="91">
        <f>SUM(B198:B263)</f>
        <v>993.371922</v>
      </c>
    </row>
    <row r="198" ht="20.1" customHeight="1" spans="1:2">
      <c r="A198" s="175" t="s">
        <v>281</v>
      </c>
      <c r="B198" s="91"/>
    </row>
    <row r="199" ht="20.1" customHeight="1" spans="1:2">
      <c r="A199" s="175" t="s">
        <v>139</v>
      </c>
      <c r="B199" s="91"/>
    </row>
    <row r="200" ht="20.1" customHeight="1" spans="1:2">
      <c r="A200" s="175" t="s">
        <v>140</v>
      </c>
      <c r="B200" s="91"/>
    </row>
    <row r="201" ht="20.1" customHeight="1" spans="1:2">
      <c r="A201" s="175" t="s">
        <v>182</v>
      </c>
      <c r="B201" s="91"/>
    </row>
    <row r="202" ht="20.1" customHeight="1" spans="1:2">
      <c r="A202" s="175" t="s">
        <v>282</v>
      </c>
      <c r="B202" s="91"/>
    </row>
    <row r="203" ht="20.1" customHeight="1" spans="1:2">
      <c r="A203" s="175" t="s">
        <v>283</v>
      </c>
      <c r="B203" s="91"/>
    </row>
    <row r="204" ht="20.1" customHeight="1" spans="1:2">
      <c r="A204" s="175" t="s">
        <v>284</v>
      </c>
      <c r="B204" s="91"/>
    </row>
    <row r="205" ht="20.1" customHeight="1" spans="1:2">
      <c r="A205" s="175" t="s">
        <v>285</v>
      </c>
      <c r="B205" s="91">
        <v>38.524694</v>
      </c>
    </row>
    <row r="206" ht="20.1" customHeight="1" spans="1:2">
      <c r="A206" s="175" t="s">
        <v>286</v>
      </c>
      <c r="B206" s="91"/>
    </row>
    <row r="207" ht="20.1" customHeight="1" spans="1:2">
      <c r="A207" s="175" t="s">
        <v>287</v>
      </c>
      <c r="B207" s="91"/>
    </row>
    <row r="208" ht="20.1" customHeight="1" spans="1:2">
      <c r="A208" s="175" t="s">
        <v>288</v>
      </c>
      <c r="B208" s="91"/>
    </row>
    <row r="209" ht="20.1" customHeight="1" spans="1:2">
      <c r="A209" s="175" t="s">
        <v>139</v>
      </c>
      <c r="B209" s="91"/>
    </row>
    <row r="210" ht="20.1" customHeight="1" spans="1:2">
      <c r="A210" s="175" t="s">
        <v>289</v>
      </c>
      <c r="B210" s="91"/>
    </row>
    <row r="211" ht="20.1" customHeight="1" spans="1:2">
      <c r="A211" s="175" t="s">
        <v>291</v>
      </c>
      <c r="B211" s="91">
        <f>17.71548+50</f>
        <v>67.71548</v>
      </c>
    </row>
    <row r="212" ht="20.1" customHeight="1" spans="1:2">
      <c r="A212" s="175" t="s">
        <v>292</v>
      </c>
      <c r="B212" s="91">
        <v>6.11363</v>
      </c>
    </row>
    <row r="213" ht="20.1" customHeight="1" spans="1:2">
      <c r="A213" s="175" t="s">
        <v>293</v>
      </c>
      <c r="B213" s="91"/>
    </row>
    <row r="214" ht="20.1" customHeight="1" spans="1:2">
      <c r="A214" s="175" t="s">
        <v>294</v>
      </c>
      <c r="B214" s="91"/>
    </row>
    <row r="215" ht="20.1" customHeight="1" spans="1:2">
      <c r="A215" s="175" t="s">
        <v>295</v>
      </c>
      <c r="B215" s="91"/>
    </row>
    <row r="216" ht="20.1" customHeight="1" spans="1:2">
      <c r="A216" s="175" t="s">
        <v>296</v>
      </c>
      <c r="B216" s="91">
        <v>59.23296</v>
      </c>
    </row>
    <row r="217" ht="20.1" customHeight="1" spans="1:2">
      <c r="A217" s="175" t="s">
        <v>297</v>
      </c>
      <c r="B217" s="91">
        <v>29.61648</v>
      </c>
    </row>
    <row r="218" ht="20.1" customHeight="1" spans="1:2">
      <c r="A218" s="175" t="s">
        <v>299</v>
      </c>
      <c r="B218" s="91">
        <v>68.9322</v>
      </c>
    </row>
    <row r="219" ht="20.1" customHeight="1" spans="1:2">
      <c r="A219" s="175" t="s">
        <v>300</v>
      </c>
      <c r="B219" s="91"/>
    </row>
    <row r="220" ht="20.1" customHeight="1" spans="1:2">
      <c r="A220" s="175" t="s">
        <v>301</v>
      </c>
      <c r="B220" s="91"/>
    </row>
    <row r="221" ht="20.1" customHeight="1" spans="1:2">
      <c r="A221" s="175" t="s">
        <v>302</v>
      </c>
      <c r="B221" s="91"/>
    </row>
    <row r="222" ht="20.1" customHeight="1" spans="1:2">
      <c r="A222" s="175" t="s">
        <v>305</v>
      </c>
      <c r="B222" s="91"/>
    </row>
    <row r="223" ht="20.1" customHeight="1" spans="1:2">
      <c r="A223" s="175" t="s">
        <v>306</v>
      </c>
      <c r="B223" s="91"/>
    </row>
    <row r="224" ht="20.1" customHeight="1" spans="1:2">
      <c r="A224" s="175" t="s">
        <v>307</v>
      </c>
      <c r="B224" s="91">
        <v>14.5549</v>
      </c>
    </row>
    <row r="225" ht="20.1" customHeight="1" spans="1:2">
      <c r="A225" s="175" t="s">
        <v>309</v>
      </c>
      <c r="B225" s="91">
        <v>10.9286</v>
      </c>
    </row>
    <row r="226" ht="20.1" customHeight="1" spans="1:2">
      <c r="A226" s="175" t="s">
        <v>310</v>
      </c>
      <c r="B226" s="91"/>
    </row>
    <row r="227" ht="20.1" customHeight="1" spans="1:2">
      <c r="A227" s="175" t="s">
        <v>311</v>
      </c>
      <c r="B227" s="91"/>
    </row>
    <row r="228" ht="20.1" customHeight="1" spans="1:2">
      <c r="A228" s="175" t="s">
        <v>312</v>
      </c>
      <c r="B228" s="91"/>
    </row>
    <row r="229" ht="20.1" customHeight="1" spans="1:2">
      <c r="A229" s="175" t="s">
        <v>313</v>
      </c>
      <c r="B229" s="91"/>
    </row>
    <row r="230" ht="20.1" customHeight="1" spans="1:2">
      <c r="A230" s="175" t="s">
        <v>314</v>
      </c>
      <c r="B230" s="91"/>
    </row>
    <row r="231" ht="20.1" customHeight="1" spans="1:2">
      <c r="A231" s="175" t="s">
        <v>315</v>
      </c>
      <c r="B231" s="91"/>
    </row>
    <row r="232" ht="20.1" customHeight="1" spans="1:2">
      <c r="A232" s="175" t="s">
        <v>316</v>
      </c>
      <c r="B232" s="91">
        <v>39.156178</v>
      </c>
    </row>
    <row r="233" ht="20.1" customHeight="1" spans="1:2">
      <c r="A233" s="175" t="s">
        <v>317</v>
      </c>
      <c r="B233" s="91"/>
    </row>
    <row r="234" ht="20.1" customHeight="1" spans="1:2">
      <c r="A234" s="175" t="s">
        <v>318</v>
      </c>
      <c r="B234" s="91"/>
    </row>
    <row r="235" ht="20.1" customHeight="1" spans="1:2">
      <c r="A235" s="175" t="s">
        <v>319</v>
      </c>
      <c r="B235" s="91"/>
    </row>
    <row r="236" ht="20.1" customHeight="1" spans="1:2">
      <c r="A236" s="175" t="s">
        <v>320</v>
      </c>
      <c r="B236" s="91">
        <f>0.5086+5.6</f>
        <v>6.1086</v>
      </c>
    </row>
    <row r="237" ht="20.1" customHeight="1" spans="1:2">
      <c r="A237" s="175" t="s">
        <v>321</v>
      </c>
      <c r="B237" s="91"/>
    </row>
    <row r="238" ht="20.1" customHeight="1" spans="1:2">
      <c r="A238" s="175" t="s">
        <v>322</v>
      </c>
      <c r="B238" s="91"/>
    </row>
    <row r="239" ht="20.1" customHeight="1" spans="1:2">
      <c r="A239" s="175" t="s">
        <v>139</v>
      </c>
      <c r="B239" s="91"/>
    </row>
    <row r="240" ht="20.1" customHeight="1" spans="1:2">
      <c r="A240" s="175" t="s">
        <v>323</v>
      </c>
      <c r="B240" s="91"/>
    </row>
    <row r="241" ht="20.1" customHeight="1" spans="1:2">
      <c r="A241" s="175" t="s">
        <v>324</v>
      </c>
      <c r="B241" s="91"/>
    </row>
    <row r="242" ht="20.1" customHeight="1" spans="1:2">
      <c r="A242" s="175" t="s">
        <v>325</v>
      </c>
      <c r="B242" s="91"/>
    </row>
    <row r="243" ht="20.1" customHeight="1" spans="1:2">
      <c r="A243" s="175" t="s">
        <v>326</v>
      </c>
      <c r="B243" s="91"/>
    </row>
    <row r="244" ht="20.1" customHeight="1" spans="1:2">
      <c r="A244" s="175" t="s">
        <v>327</v>
      </c>
      <c r="B244" s="91">
        <v>0.798</v>
      </c>
    </row>
    <row r="245" ht="20.1" customHeight="1" spans="1:2">
      <c r="A245" s="175" t="s">
        <v>328</v>
      </c>
      <c r="B245" s="91"/>
    </row>
    <row r="246" ht="20.1" customHeight="1" spans="1:2">
      <c r="A246" s="175" t="s">
        <v>329</v>
      </c>
      <c r="B246" s="91">
        <f>30+0.3</f>
        <v>30.3</v>
      </c>
    </row>
    <row r="247" ht="20.1" customHeight="1" spans="1:2">
      <c r="A247" s="175" t="s">
        <v>330</v>
      </c>
      <c r="B247" s="91">
        <f>88+98.2128</f>
        <v>186.2128</v>
      </c>
    </row>
    <row r="248" ht="20.1" customHeight="1" spans="1:2">
      <c r="A248" s="175" t="s">
        <v>334</v>
      </c>
      <c r="B248" s="91"/>
    </row>
    <row r="249" ht="20.1" customHeight="1" spans="1:2">
      <c r="A249" s="175" t="s">
        <v>335</v>
      </c>
      <c r="B249" s="91">
        <v>193.06</v>
      </c>
    </row>
    <row r="250" ht="20.1" customHeight="1" spans="1:2">
      <c r="A250" s="175" t="s">
        <v>336</v>
      </c>
      <c r="B250" s="91">
        <v>89.2526</v>
      </c>
    </row>
    <row r="251" ht="20.1" customHeight="1" spans="1:2">
      <c r="A251" s="175" t="s">
        <v>331</v>
      </c>
      <c r="B251" s="91"/>
    </row>
    <row r="252" ht="20.1" customHeight="1" spans="1:2">
      <c r="A252" s="175" t="s">
        <v>332</v>
      </c>
      <c r="B252" s="91">
        <v>111</v>
      </c>
    </row>
    <row r="253" ht="20.1" customHeight="1" spans="1:2">
      <c r="A253" s="175" t="s">
        <v>333</v>
      </c>
      <c r="B253" s="91"/>
    </row>
    <row r="254" ht="20.1" customHeight="1" spans="1:2">
      <c r="A254" s="175" t="s">
        <v>337</v>
      </c>
      <c r="B254" s="91"/>
    </row>
    <row r="255" ht="20.1" customHeight="1" spans="1:2">
      <c r="A255" s="175" t="s">
        <v>338</v>
      </c>
      <c r="B255" s="91"/>
    </row>
    <row r="256" ht="20.1" customHeight="1" spans="1:2">
      <c r="A256" s="175" t="s">
        <v>339</v>
      </c>
      <c r="B256" s="91">
        <v>41.8648</v>
      </c>
    </row>
    <row r="257" ht="20.1" customHeight="1" spans="1:2">
      <c r="A257" s="176" t="s">
        <v>342</v>
      </c>
      <c r="B257" s="91"/>
    </row>
    <row r="258" ht="20.1" customHeight="1" spans="1:2">
      <c r="A258" s="175" t="s">
        <v>139</v>
      </c>
      <c r="B258" s="91"/>
    </row>
    <row r="259" ht="20.1" customHeight="1" spans="1:2">
      <c r="A259" s="175" t="s">
        <v>343</v>
      </c>
      <c r="B259" s="91"/>
    </row>
    <row r="260" ht="20.1" customHeight="1" spans="1:2">
      <c r="A260" s="175" t="s">
        <v>144</v>
      </c>
      <c r="B260" s="91"/>
    </row>
    <row r="261" ht="20.1" customHeight="1" spans="1:2">
      <c r="A261" s="175" t="s">
        <v>887</v>
      </c>
      <c r="B261" s="91"/>
    </row>
    <row r="262" ht="20.1" customHeight="1" spans="1:2">
      <c r="A262" s="175" t="s">
        <v>888</v>
      </c>
      <c r="B262" s="91"/>
    </row>
    <row r="263" ht="20.1" customHeight="1" spans="1:2">
      <c r="A263" s="175" t="s">
        <v>889</v>
      </c>
      <c r="B263" s="91"/>
    </row>
    <row r="264" ht="20.1" customHeight="1" spans="1:2">
      <c r="A264" s="172" t="s">
        <v>347</v>
      </c>
      <c r="B264" s="91">
        <f>SUM(B265:B313)</f>
        <v>121.2586</v>
      </c>
    </row>
    <row r="265" ht="20.1" customHeight="1" spans="1:2">
      <c r="A265" s="175" t="s">
        <v>348</v>
      </c>
      <c r="B265" s="91"/>
    </row>
    <row r="266" ht="20.1" customHeight="1" spans="1:2">
      <c r="A266" s="175" t="s">
        <v>139</v>
      </c>
      <c r="B266" s="91"/>
    </row>
    <row r="267" ht="20.1" customHeight="1" spans="1:2">
      <c r="A267" s="175" t="s">
        <v>140</v>
      </c>
      <c r="B267" s="91"/>
    </row>
    <row r="268" ht="20.1" customHeight="1" spans="1:2">
      <c r="A268" s="175" t="s">
        <v>182</v>
      </c>
      <c r="B268" s="91"/>
    </row>
    <row r="269" ht="20.1" customHeight="1" spans="1:2">
      <c r="A269" s="175" t="s">
        <v>890</v>
      </c>
      <c r="B269" s="91"/>
    </row>
    <row r="270" ht="20.1" customHeight="1" spans="1:2">
      <c r="A270" s="175" t="s">
        <v>350</v>
      </c>
      <c r="B270" s="91"/>
    </row>
    <row r="271" ht="20.1" customHeight="1" spans="1:2">
      <c r="A271" s="175" t="s">
        <v>351</v>
      </c>
      <c r="B271" s="91"/>
    </row>
    <row r="272" ht="20.1" customHeight="1" spans="1:2">
      <c r="A272" s="175" t="s">
        <v>891</v>
      </c>
      <c r="B272" s="91"/>
    </row>
    <row r="273" ht="20.1" customHeight="1" spans="1:2">
      <c r="A273" s="175" t="s">
        <v>354</v>
      </c>
      <c r="B273" s="91"/>
    </row>
    <row r="274" ht="20.1" customHeight="1" spans="1:2">
      <c r="A274" s="175" t="s">
        <v>355</v>
      </c>
      <c r="B274" s="91"/>
    </row>
    <row r="275" ht="20.1" customHeight="1" spans="1:2">
      <c r="A275" s="175" t="s">
        <v>356</v>
      </c>
      <c r="B275" s="91"/>
    </row>
    <row r="276" ht="20.1" customHeight="1" spans="1:2">
      <c r="A276" s="175" t="s">
        <v>357</v>
      </c>
      <c r="B276" s="91"/>
    </row>
    <row r="277" ht="20.1" customHeight="1" spans="1:2">
      <c r="A277" s="175" t="s">
        <v>358</v>
      </c>
      <c r="B277" s="91"/>
    </row>
    <row r="278" ht="20.1" customHeight="1" spans="1:2">
      <c r="A278" s="175" t="s">
        <v>359</v>
      </c>
      <c r="B278" s="91"/>
    </row>
    <row r="279" ht="20.1" customHeight="1" spans="1:2">
      <c r="A279" s="175" t="s">
        <v>360</v>
      </c>
      <c r="B279" s="91"/>
    </row>
    <row r="280" ht="20.1" customHeight="1" spans="1:2">
      <c r="A280" s="175" t="s">
        <v>361</v>
      </c>
      <c r="B280" s="91"/>
    </row>
    <row r="281" ht="20.1" customHeight="1" spans="1:2">
      <c r="A281" s="175" t="s">
        <v>362</v>
      </c>
      <c r="B281" s="91"/>
    </row>
    <row r="282" ht="20.1" customHeight="1" spans="1:2">
      <c r="A282" s="175" t="s">
        <v>363</v>
      </c>
      <c r="B282" s="91"/>
    </row>
    <row r="283" ht="20.1" customHeight="1" spans="1:2">
      <c r="A283" s="175" t="s">
        <v>364</v>
      </c>
      <c r="B283" s="91"/>
    </row>
    <row r="284" ht="20.1" customHeight="1" spans="1:2">
      <c r="A284" s="175" t="s">
        <v>365</v>
      </c>
      <c r="B284" s="91">
        <v>31.84</v>
      </c>
    </row>
    <row r="285" ht="20.1" customHeight="1" spans="1:2">
      <c r="A285" s="175" t="s">
        <v>366</v>
      </c>
      <c r="B285" s="91"/>
    </row>
    <row r="286" ht="20.1" customHeight="1" spans="1:2">
      <c r="A286" s="175" t="s">
        <v>892</v>
      </c>
      <c r="B286" s="91"/>
    </row>
    <row r="287" ht="20.1" customHeight="1" spans="1:2">
      <c r="A287" s="175" t="s">
        <v>368</v>
      </c>
      <c r="B287" s="91"/>
    </row>
    <row r="288" ht="20.1" customHeight="1" spans="1:2">
      <c r="A288" s="175" t="s">
        <v>369</v>
      </c>
      <c r="B288" s="91"/>
    </row>
    <row r="289" ht="20.1" customHeight="1" spans="1:2">
      <c r="A289" s="175" t="s">
        <v>370</v>
      </c>
      <c r="B289" s="91"/>
    </row>
    <row r="290" ht="20.1" customHeight="1" spans="1:2">
      <c r="A290" s="175" t="s">
        <v>371</v>
      </c>
      <c r="B290" s="91"/>
    </row>
    <row r="291" ht="20.1" customHeight="1" spans="1:2">
      <c r="A291" s="175" t="s">
        <v>372</v>
      </c>
      <c r="B291" s="91">
        <v>8.4455</v>
      </c>
    </row>
    <row r="292" ht="20.1" customHeight="1" spans="1:2">
      <c r="A292" s="175" t="s">
        <v>373</v>
      </c>
      <c r="B292" s="91"/>
    </row>
    <row r="293" ht="20.1" customHeight="1" spans="1:2">
      <c r="A293" s="175" t="s">
        <v>374</v>
      </c>
      <c r="B293" s="91">
        <v>23.69664</v>
      </c>
    </row>
    <row r="294" ht="20.1" customHeight="1" spans="1:2">
      <c r="A294" s="175" t="s">
        <v>375</v>
      </c>
      <c r="B294" s="91">
        <v>13.32396</v>
      </c>
    </row>
    <row r="295" ht="20.1" customHeight="1" spans="1:2">
      <c r="A295" s="175" t="s">
        <v>376</v>
      </c>
      <c r="B295" s="91">
        <v>7.0425</v>
      </c>
    </row>
    <row r="296" ht="20.1" customHeight="1" spans="1:2">
      <c r="A296" s="175" t="s">
        <v>377</v>
      </c>
      <c r="B296" s="91"/>
    </row>
    <row r="297" ht="20.1" customHeight="1" spans="1:2">
      <c r="A297" s="175" t="s">
        <v>378</v>
      </c>
      <c r="B297" s="91"/>
    </row>
    <row r="298" ht="20.1" customHeight="1" spans="1:2">
      <c r="A298" s="175" t="s">
        <v>379</v>
      </c>
      <c r="B298" s="91"/>
    </row>
    <row r="299" ht="20.1" customHeight="1" spans="1:2">
      <c r="A299" s="175" t="s">
        <v>380</v>
      </c>
      <c r="B299" s="91"/>
    </row>
    <row r="300" ht="20.1" customHeight="1" spans="1:2">
      <c r="A300" s="175" t="s">
        <v>381</v>
      </c>
      <c r="B300" s="91"/>
    </row>
    <row r="301" ht="20.1" customHeight="1" spans="1:2">
      <c r="A301" s="175" t="s">
        <v>382</v>
      </c>
      <c r="B301" s="91"/>
    </row>
    <row r="302" ht="20.1" customHeight="1" spans="1:2">
      <c r="A302" s="175" t="s">
        <v>383</v>
      </c>
      <c r="B302" s="91"/>
    </row>
    <row r="303" ht="20.1" customHeight="1" spans="1:2">
      <c r="A303" s="175" t="s">
        <v>384</v>
      </c>
      <c r="B303" s="91">
        <v>36.91</v>
      </c>
    </row>
    <row r="304" ht="20.1" customHeight="1" spans="1:2">
      <c r="A304" s="175" t="s">
        <v>385</v>
      </c>
      <c r="B304" s="91"/>
    </row>
    <row r="305" ht="20.1" customHeight="1" spans="1:2">
      <c r="A305" s="175" t="s">
        <v>139</v>
      </c>
      <c r="B305" s="91"/>
    </row>
    <row r="306" ht="20.1" customHeight="1" spans="1:2">
      <c r="A306" s="175" t="s">
        <v>140</v>
      </c>
      <c r="B306" s="91"/>
    </row>
    <row r="307" ht="20.1" customHeight="1" spans="1:2">
      <c r="A307" s="175" t="s">
        <v>386</v>
      </c>
      <c r="B307" s="91"/>
    </row>
    <row r="308" ht="20.1" customHeight="1" spans="1:2">
      <c r="A308" s="175" t="s">
        <v>387</v>
      </c>
      <c r="B308" s="91"/>
    </row>
    <row r="309" ht="20.1" customHeight="1" spans="1:2">
      <c r="A309" s="175" t="s">
        <v>144</v>
      </c>
      <c r="B309" s="91"/>
    </row>
    <row r="310" ht="20.1" customHeight="1" spans="1:2">
      <c r="A310" s="175" t="s">
        <v>893</v>
      </c>
      <c r="B310" s="91"/>
    </row>
    <row r="311" ht="20.1" customHeight="1" spans="1:2">
      <c r="A311" s="175" t="s">
        <v>894</v>
      </c>
      <c r="B311" s="91"/>
    </row>
    <row r="312" ht="20.1" customHeight="1" spans="1:2">
      <c r="A312" s="175" t="s">
        <v>390</v>
      </c>
      <c r="B312" s="91"/>
    </row>
    <row r="313" ht="20.1" customHeight="1" spans="1:2">
      <c r="A313" s="175" t="s">
        <v>895</v>
      </c>
      <c r="B313" s="91"/>
    </row>
    <row r="314" ht="20.1" customHeight="1" spans="1:2">
      <c r="A314" s="172" t="s">
        <v>392</v>
      </c>
      <c r="B314" s="91">
        <f>SUM(B315:B342)</f>
        <v>34.551899</v>
      </c>
    </row>
    <row r="315" ht="20.1" customHeight="1" spans="1:2">
      <c r="A315" s="175" t="s">
        <v>393</v>
      </c>
      <c r="B315" s="91"/>
    </row>
    <row r="316" ht="20.1" customHeight="1" spans="1:2">
      <c r="A316" s="175" t="s">
        <v>139</v>
      </c>
      <c r="B316" s="91"/>
    </row>
    <row r="317" ht="20.1" customHeight="1" spans="1:2">
      <c r="A317" s="175" t="s">
        <v>896</v>
      </c>
      <c r="B317" s="91"/>
    </row>
    <row r="318" ht="20.1" customHeight="1" spans="1:2">
      <c r="A318" s="175" t="s">
        <v>395</v>
      </c>
      <c r="B318" s="91"/>
    </row>
    <row r="319" ht="20.1" customHeight="1" spans="1:2">
      <c r="A319" s="175" t="s">
        <v>396</v>
      </c>
      <c r="B319" s="91"/>
    </row>
    <row r="320" ht="20.1" customHeight="1" spans="1:2">
      <c r="A320" s="175" t="s">
        <v>397</v>
      </c>
      <c r="B320" s="91"/>
    </row>
    <row r="321" ht="20.1" customHeight="1" spans="1:2">
      <c r="A321" s="175" t="s">
        <v>398</v>
      </c>
      <c r="B321" s="91"/>
    </row>
    <row r="322" ht="20.1" customHeight="1" spans="1:2">
      <c r="A322" s="175" t="s">
        <v>399</v>
      </c>
      <c r="B322" s="91"/>
    </row>
    <row r="323" ht="20.1" customHeight="1" spans="1:2">
      <c r="A323" s="175" t="s">
        <v>400</v>
      </c>
      <c r="B323" s="91"/>
    </row>
    <row r="324" ht="20.1" customHeight="1" spans="1:2">
      <c r="A324" s="175" t="s">
        <v>401</v>
      </c>
      <c r="B324" s="91">
        <v>20.423704</v>
      </c>
    </row>
    <row r="325" ht="20.1" customHeight="1" spans="1:2">
      <c r="A325" s="175" t="s">
        <v>402</v>
      </c>
      <c r="B325" s="91"/>
    </row>
    <row r="326" ht="20.1" customHeight="1" spans="1:2">
      <c r="A326" s="175" t="s">
        <v>403</v>
      </c>
      <c r="B326" s="91"/>
    </row>
    <row r="327" ht="20.1" customHeight="1" spans="1:2">
      <c r="A327" s="175" t="s">
        <v>404</v>
      </c>
      <c r="B327" s="91"/>
    </row>
    <row r="328" ht="20.1" customHeight="1" spans="1:2">
      <c r="A328" s="175" t="s">
        <v>405</v>
      </c>
      <c r="B328" s="91"/>
    </row>
    <row r="329" ht="20.1" customHeight="1" spans="1:2">
      <c r="A329" s="175" t="s">
        <v>406</v>
      </c>
      <c r="B329" s="91"/>
    </row>
    <row r="330" ht="20.1" customHeight="1" spans="1:2">
      <c r="A330" s="175" t="s">
        <v>407</v>
      </c>
      <c r="B330" s="91"/>
    </row>
    <row r="331" ht="20.1" customHeight="1" spans="1:2">
      <c r="A331" s="175" t="s">
        <v>408</v>
      </c>
      <c r="B331" s="91"/>
    </row>
    <row r="332" ht="20.1" customHeight="1" spans="1:2">
      <c r="A332" s="175" t="s">
        <v>897</v>
      </c>
      <c r="B332" s="91"/>
    </row>
    <row r="333" ht="20.1" customHeight="1" spans="1:2">
      <c r="A333" s="175" t="s">
        <v>409</v>
      </c>
      <c r="B333" s="91"/>
    </row>
    <row r="334" ht="20.1" customHeight="1" spans="1:2">
      <c r="A334" s="175" t="s">
        <v>898</v>
      </c>
      <c r="B334" s="91"/>
    </row>
    <row r="335" ht="20.1" customHeight="1" spans="1:2">
      <c r="A335" s="175" t="s">
        <v>411</v>
      </c>
      <c r="B335" s="91"/>
    </row>
    <row r="336" ht="20.1" customHeight="1" spans="1:2">
      <c r="A336" s="175" t="s">
        <v>899</v>
      </c>
      <c r="B336" s="91"/>
    </row>
    <row r="337" ht="20.1" customHeight="1" spans="1:2">
      <c r="A337" s="175" t="s">
        <v>414</v>
      </c>
      <c r="B337" s="91"/>
    </row>
    <row r="338" ht="20.1" customHeight="1" spans="1:2">
      <c r="A338" s="175" t="s">
        <v>900</v>
      </c>
      <c r="B338" s="91"/>
    </row>
    <row r="339" ht="20.1" customHeight="1" spans="1:2">
      <c r="A339" s="175" t="s">
        <v>901</v>
      </c>
      <c r="B339" s="91"/>
    </row>
    <row r="340" ht="20.1" customHeight="1" spans="1:2">
      <c r="A340" s="175" t="s">
        <v>902</v>
      </c>
      <c r="B340" s="91"/>
    </row>
    <row r="341" ht="20.1" customHeight="1" spans="1:2">
      <c r="A341" s="175" t="s">
        <v>903</v>
      </c>
      <c r="B341" s="91"/>
    </row>
    <row r="342" ht="20.1" customHeight="1" spans="1:2">
      <c r="A342" s="175" t="s">
        <v>904</v>
      </c>
      <c r="B342" s="91">
        <v>14.128195</v>
      </c>
    </row>
    <row r="343" ht="20.1" customHeight="1" spans="1:2">
      <c r="A343" s="172" t="s">
        <v>419</v>
      </c>
      <c r="B343" s="91">
        <f>SUM(B344:B358)</f>
        <v>241.53382</v>
      </c>
    </row>
    <row r="344" ht="20.1" customHeight="1" spans="1:2">
      <c r="A344" s="175" t="s">
        <v>905</v>
      </c>
      <c r="B344" s="91"/>
    </row>
    <row r="345" ht="20.1" customHeight="1" spans="1:2">
      <c r="A345" s="175" t="s">
        <v>906</v>
      </c>
      <c r="B345" s="91"/>
    </row>
    <row r="346" ht="20.1" customHeight="1" spans="1:2">
      <c r="A346" s="175" t="s">
        <v>907</v>
      </c>
      <c r="B346" s="91">
        <v>36.597804</v>
      </c>
    </row>
    <row r="347" ht="20.1" customHeight="1" spans="1:2">
      <c r="A347" s="175" t="s">
        <v>908</v>
      </c>
      <c r="B347" s="91"/>
    </row>
    <row r="348" ht="20.1" customHeight="1" spans="1:2">
      <c r="A348" s="175" t="s">
        <v>909</v>
      </c>
      <c r="B348" s="91"/>
    </row>
    <row r="349" ht="20.1" customHeight="1" spans="1:2">
      <c r="A349" s="175" t="s">
        <v>910</v>
      </c>
      <c r="B349" s="91"/>
    </row>
    <row r="350" ht="20.1" customHeight="1" spans="1:2">
      <c r="A350" s="175" t="s">
        <v>911</v>
      </c>
      <c r="B350" s="91"/>
    </row>
    <row r="351" ht="20.1" customHeight="1" spans="1:2">
      <c r="A351" s="175" t="s">
        <v>912</v>
      </c>
      <c r="B351" s="91"/>
    </row>
    <row r="352" ht="20.1" customHeight="1" spans="1:2">
      <c r="A352" s="175" t="s">
        <v>913</v>
      </c>
      <c r="B352" s="91">
        <f>50+40.25069</f>
        <v>90.25069</v>
      </c>
    </row>
    <row r="353" ht="20.1" customHeight="1" spans="1:2">
      <c r="A353" s="175" t="s">
        <v>914</v>
      </c>
      <c r="B353" s="91"/>
    </row>
    <row r="354" ht="20.1" customHeight="1" spans="1:2">
      <c r="A354" s="175" t="s">
        <v>915</v>
      </c>
      <c r="B354" s="91">
        <f>100.205326+3</f>
        <v>103.205326</v>
      </c>
    </row>
    <row r="355" ht="20.1" customHeight="1" spans="1:2">
      <c r="A355" s="175" t="s">
        <v>916</v>
      </c>
      <c r="B355" s="91"/>
    </row>
    <row r="356" ht="20.1" customHeight="1" spans="1:2">
      <c r="A356" s="175" t="s">
        <v>917</v>
      </c>
      <c r="B356" s="91"/>
    </row>
    <row r="357" ht="20.1" customHeight="1" spans="1:2">
      <c r="A357" s="175" t="s">
        <v>434</v>
      </c>
      <c r="B357" s="91"/>
    </row>
    <row r="358" ht="20.1" customHeight="1" spans="1:2">
      <c r="A358" s="175" t="s">
        <v>918</v>
      </c>
      <c r="B358" s="91">
        <v>11.48</v>
      </c>
    </row>
    <row r="359" ht="20.1" customHeight="1" spans="1:2">
      <c r="A359" s="172" t="s">
        <v>435</v>
      </c>
      <c r="B359" s="91">
        <f>SUM(B360:B422)</f>
        <v>1408.515353</v>
      </c>
    </row>
    <row r="360" ht="20.1" customHeight="1" spans="1:2">
      <c r="A360" s="175" t="s">
        <v>919</v>
      </c>
      <c r="B360" s="91"/>
    </row>
    <row r="361" ht="20.1" customHeight="1" spans="1:2">
      <c r="A361" s="175" t="s">
        <v>906</v>
      </c>
      <c r="B361" s="91"/>
    </row>
    <row r="362" ht="20.1" customHeight="1" spans="1:2">
      <c r="A362" s="175" t="s">
        <v>920</v>
      </c>
      <c r="B362" s="91">
        <v>70.23795</v>
      </c>
    </row>
    <row r="363" ht="20.1" customHeight="1" spans="1:2">
      <c r="A363" s="175" t="s">
        <v>921</v>
      </c>
      <c r="B363" s="91"/>
    </row>
    <row r="364" ht="20.1" customHeight="1" spans="1:2">
      <c r="A364" s="175" t="s">
        <v>922</v>
      </c>
      <c r="B364" s="91"/>
    </row>
    <row r="365" ht="20.1" customHeight="1" spans="1:2">
      <c r="A365" s="175" t="s">
        <v>923</v>
      </c>
      <c r="B365" s="91"/>
    </row>
    <row r="366" ht="20.1" customHeight="1" spans="1:2">
      <c r="A366" s="175" t="s">
        <v>924</v>
      </c>
      <c r="B366" s="91"/>
    </row>
    <row r="367" ht="20.1" customHeight="1" spans="1:2">
      <c r="A367" s="175" t="s">
        <v>925</v>
      </c>
      <c r="B367" s="91"/>
    </row>
    <row r="368" ht="20.1" customHeight="1" spans="1:2">
      <c r="A368" s="175" t="s">
        <v>926</v>
      </c>
      <c r="B368" s="91">
        <v>3.2886</v>
      </c>
    </row>
    <row r="369" ht="20.1" customHeight="1" spans="1:2">
      <c r="A369" s="175" t="s">
        <v>927</v>
      </c>
      <c r="B369" s="91"/>
    </row>
    <row r="370" ht="20.1" customHeight="1" spans="1:2">
      <c r="A370" s="175" t="s">
        <v>928</v>
      </c>
      <c r="B370" s="91"/>
    </row>
    <row r="371" ht="20.1" customHeight="1" spans="1:2">
      <c r="A371" s="175" t="s">
        <v>929</v>
      </c>
      <c r="B371" s="91"/>
    </row>
    <row r="372" ht="20.1" customHeight="1" spans="1:2">
      <c r="A372" s="175" t="s">
        <v>930</v>
      </c>
      <c r="B372" s="91"/>
    </row>
    <row r="373" ht="20.1" customHeight="1" spans="1:2">
      <c r="A373" s="175" t="s">
        <v>931</v>
      </c>
      <c r="B373" s="91"/>
    </row>
    <row r="374" ht="20.1" customHeight="1" spans="1:2">
      <c r="A374" s="175" t="s">
        <v>932</v>
      </c>
      <c r="B374" s="91"/>
    </row>
    <row r="375" ht="20.1" customHeight="1" spans="1:2">
      <c r="A375" s="175" t="s">
        <v>933</v>
      </c>
      <c r="B375" s="91"/>
    </row>
    <row r="376" ht="20.1" customHeight="1" spans="1:2">
      <c r="A376" s="175" t="s">
        <v>934</v>
      </c>
      <c r="B376" s="91">
        <f>30+46.265</f>
        <v>76.265</v>
      </c>
    </row>
    <row r="377" ht="20.1" customHeight="1" spans="1:2">
      <c r="A377" s="175" t="s">
        <v>935</v>
      </c>
      <c r="B377" s="91"/>
    </row>
    <row r="378" ht="20.1" customHeight="1" spans="1:2">
      <c r="A378" s="175" t="s">
        <v>906</v>
      </c>
      <c r="B378" s="91"/>
    </row>
    <row r="379" ht="20.1" customHeight="1" spans="1:2">
      <c r="A379" s="175" t="s">
        <v>936</v>
      </c>
      <c r="B379" s="91"/>
    </row>
    <row r="380" ht="20.1" customHeight="1" spans="1:2">
      <c r="A380" s="175" t="s">
        <v>937</v>
      </c>
      <c r="B380" s="91"/>
    </row>
    <row r="381" ht="20.1" customHeight="1" spans="1:2">
      <c r="A381" s="175" t="s">
        <v>938</v>
      </c>
      <c r="B381" s="91"/>
    </row>
    <row r="382" ht="20.1" customHeight="1" spans="1:2">
      <c r="A382" s="175" t="s">
        <v>939</v>
      </c>
      <c r="B382" s="91"/>
    </row>
    <row r="383" ht="20.1" customHeight="1" spans="1:2">
      <c r="A383" s="175" t="s">
        <v>940</v>
      </c>
      <c r="B383" s="91"/>
    </row>
    <row r="384" ht="20.1" customHeight="1" spans="1:2">
      <c r="A384" s="175" t="s">
        <v>941</v>
      </c>
      <c r="B384" s="91"/>
    </row>
    <row r="385" ht="20.1" customHeight="1" spans="1:2">
      <c r="A385" s="175" t="s">
        <v>942</v>
      </c>
      <c r="B385" s="91"/>
    </row>
    <row r="386" ht="20.1" customHeight="1" spans="1:2">
      <c r="A386" s="175" t="s">
        <v>943</v>
      </c>
      <c r="B386" s="91"/>
    </row>
    <row r="387" ht="20.1" customHeight="1" spans="1:2">
      <c r="A387" s="175" t="s">
        <v>944</v>
      </c>
      <c r="B387" s="91">
        <v>9.8</v>
      </c>
    </row>
    <row r="388" ht="20.1" customHeight="1" spans="1:2">
      <c r="A388" s="175" t="s">
        <v>945</v>
      </c>
      <c r="B388" s="91"/>
    </row>
    <row r="389" ht="20.1" customHeight="1" spans="1:2">
      <c r="A389" s="175" t="s">
        <v>946</v>
      </c>
      <c r="B389" s="91"/>
    </row>
    <row r="390" ht="20.1" customHeight="1" spans="1:2">
      <c r="A390" s="175" t="s">
        <v>906</v>
      </c>
      <c r="B390" s="91"/>
    </row>
    <row r="391" ht="20.1" customHeight="1" spans="1:2">
      <c r="A391" s="175" t="s">
        <v>947</v>
      </c>
      <c r="B391" s="91"/>
    </row>
    <row r="392" ht="20.1" customHeight="1" spans="1:2">
      <c r="A392" s="175" t="s">
        <v>948</v>
      </c>
      <c r="B392" s="91"/>
    </row>
    <row r="393" ht="20.1" customHeight="1" spans="1:2">
      <c r="A393" s="175" t="s">
        <v>949</v>
      </c>
      <c r="B393" s="91"/>
    </row>
    <row r="394" ht="20.1" customHeight="1" spans="1:2">
      <c r="A394" s="175" t="s">
        <v>950</v>
      </c>
      <c r="B394" s="91"/>
    </row>
    <row r="395" ht="20.1" customHeight="1" spans="1:2">
      <c r="A395" s="175" t="s">
        <v>951</v>
      </c>
      <c r="B395" s="91"/>
    </row>
    <row r="396" ht="20.1" customHeight="1" spans="1:2">
      <c r="A396" s="175" t="s">
        <v>952</v>
      </c>
      <c r="B396" s="91"/>
    </row>
    <row r="397" ht="20.1" customHeight="1" spans="1:2">
      <c r="A397" s="175" t="s">
        <v>953</v>
      </c>
      <c r="B397" s="91"/>
    </row>
    <row r="398" ht="20.1" customHeight="1" spans="1:2">
      <c r="A398" s="175" t="s">
        <v>954</v>
      </c>
      <c r="B398" s="91">
        <v>64.8</v>
      </c>
    </row>
    <row r="399" ht="20.1" customHeight="1" spans="1:2">
      <c r="A399" s="175" t="s">
        <v>955</v>
      </c>
      <c r="B399" s="91"/>
    </row>
    <row r="400" ht="20.1" customHeight="1" spans="1:2">
      <c r="A400" s="175" t="s">
        <v>956</v>
      </c>
      <c r="B400" s="91"/>
    </row>
    <row r="401" ht="20.1" customHeight="1" spans="1:2">
      <c r="A401" s="175" t="s">
        <v>957</v>
      </c>
      <c r="B401" s="91"/>
    </row>
    <row r="402" ht="20.1" customHeight="1" spans="1:2">
      <c r="A402" s="175" t="s">
        <v>958</v>
      </c>
      <c r="B402" s="91"/>
    </row>
    <row r="403" ht="20.1" customHeight="1" spans="1:2">
      <c r="A403" s="175" t="s">
        <v>959</v>
      </c>
      <c r="B403" s="91"/>
    </row>
    <row r="404" ht="20.1" customHeight="1" spans="1:2">
      <c r="A404" s="175" t="s">
        <v>960</v>
      </c>
      <c r="B404" s="91"/>
    </row>
    <row r="405" ht="20.1" customHeight="1" spans="1:2">
      <c r="A405" s="175" t="s">
        <v>961</v>
      </c>
      <c r="B405" s="91"/>
    </row>
    <row r="406" ht="20.1" customHeight="1" spans="1:2">
      <c r="A406" s="175" t="s">
        <v>962</v>
      </c>
      <c r="B406" s="91"/>
    </row>
    <row r="407" ht="20.1" customHeight="1" spans="1:2">
      <c r="A407" s="175" t="s">
        <v>963</v>
      </c>
      <c r="B407" s="91"/>
    </row>
    <row r="408" ht="20.1" customHeight="1" spans="1:2">
      <c r="A408" s="175" t="s">
        <v>964</v>
      </c>
      <c r="B408" s="91"/>
    </row>
    <row r="409" ht="20.1" customHeight="1" spans="1:2">
      <c r="A409" s="175" t="s">
        <v>965</v>
      </c>
      <c r="B409" s="91"/>
    </row>
    <row r="410" ht="20.1" customHeight="1" spans="1:2">
      <c r="A410" s="175" t="s">
        <v>966</v>
      </c>
      <c r="B410" s="91"/>
    </row>
    <row r="411" ht="20.1" customHeight="1" spans="1:2">
      <c r="A411" s="175" t="s">
        <v>967</v>
      </c>
      <c r="B411" s="91"/>
    </row>
    <row r="412" ht="20.1" customHeight="1" spans="1:2">
      <c r="A412" s="175" t="s">
        <v>968</v>
      </c>
      <c r="B412" s="91"/>
    </row>
    <row r="413" ht="20.1" customHeight="1" spans="1:2">
      <c r="A413" s="175" t="s">
        <v>969</v>
      </c>
      <c r="B413" s="91"/>
    </row>
    <row r="414" ht="20.1" customHeight="1" spans="1:2">
      <c r="A414" s="175" t="s">
        <v>970</v>
      </c>
      <c r="B414" s="91">
        <f>96.795198+90</f>
        <v>186.795198</v>
      </c>
    </row>
    <row r="415" ht="20.1" customHeight="1" spans="1:2">
      <c r="A415" s="175" t="s">
        <v>971</v>
      </c>
      <c r="B415" s="91">
        <f>17+338.962105</f>
        <v>355.962105</v>
      </c>
    </row>
    <row r="416" ht="20.1" customHeight="1" spans="1:2">
      <c r="A416" s="175" t="s">
        <v>972</v>
      </c>
      <c r="B416" s="91">
        <f>150+491.3665</f>
        <v>641.3665</v>
      </c>
    </row>
    <row r="417" ht="20.1" customHeight="1" spans="1:2">
      <c r="A417" s="175" t="s">
        <v>973</v>
      </c>
      <c r="B417" s="91"/>
    </row>
    <row r="418" ht="20.1" customHeight="1" spans="1:2">
      <c r="A418" s="175" t="s">
        <v>974</v>
      </c>
      <c r="B418" s="91"/>
    </row>
    <row r="419" ht="20.1" customHeight="1" spans="1:2">
      <c r="A419" s="175" t="s">
        <v>975</v>
      </c>
      <c r="B419" s="91"/>
    </row>
    <row r="420" ht="20.1" customHeight="1" spans="1:2">
      <c r="A420" s="175" t="s">
        <v>976</v>
      </c>
      <c r="B420" s="91"/>
    </row>
    <row r="421" ht="20.1" customHeight="1" spans="1:2">
      <c r="A421" s="175" t="s">
        <v>977</v>
      </c>
      <c r="B421" s="91"/>
    </row>
    <row r="422" ht="20.1" customHeight="1" spans="1:2">
      <c r="A422" s="175" t="s">
        <v>978</v>
      </c>
      <c r="B422" s="91"/>
    </row>
    <row r="423" ht="20.1" customHeight="1" spans="1:2">
      <c r="A423" s="172" t="s">
        <v>499</v>
      </c>
      <c r="B423" s="91">
        <f>SUM(B424:B439)</f>
        <v>172.9879</v>
      </c>
    </row>
    <row r="424" ht="20.1" customHeight="1" spans="1:2">
      <c r="A424" s="175" t="s">
        <v>979</v>
      </c>
      <c r="B424" s="91"/>
    </row>
    <row r="425" ht="20.1" customHeight="1" spans="1:2">
      <c r="A425" s="175" t="s">
        <v>906</v>
      </c>
      <c r="B425" s="91"/>
    </row>
    <row r="426" ht="20.1" customHeight="1" spans="1:2">
      <c r="A426" s="175" t="s">
        <v>936</v>
      </c>
      <c r="B426" s="91"/>
    </row>
    <row r="427" ht="20.1" customHeight="1" spans="1:2">
      <c r="A427" s="175" t="s">
        <v>980</v>
      </c>
      <c r="B427" s="91"/>
    </row>
    <row r="428" ht="20.1" customHeight="1" spans="1:2">
      <c r="A428" s="175" t="s">
        <v>981</v>
      </c>
      <c r="B428" s="91">
        <v>79.9879</v>
      </c>
    </row>
    <row r="429" ht="20.1" customHeight="1" spans="1:2">
      <c r="A429" s="175" t="s">
        <v>982</v>
      </c>
      <c r="B429" s="91"/>
    </row>
    <row r="430" ht="20.1" customHeight="1" spans="1:2">
      <c r="A430" s="175" t="s">
        <v>983</v>
      </c>
      <c r="B430" s="91"/>
    </row>
    <row r="431" ht="20.1" customHeight="1" spans="1:2">
      <c r="A431" s="175" t="s">
        <v>984</v>
      </c>
      <c r="B431" s="91"/>
    </row>
    <row r="432" ht="20.1" customHeight="1" spans="1:2">
      <c r="A432" s="175" t="s">
        <v>985</v>
      </c>
      <c r="B432" s="91"/>
    </row>
    <row r="433" ht="20.1" customHeight="1" spans="1:2">
      <c r="A433" s="175" t="s">
        <v>986</v>
      </c>
      <c r="B433" s="91"/>
    </row>
    <row r="434" ht="20.1" customHeight="1" spans="1:2">
      <c r="A434" s="175" t="s">
        <v>987</v>
      </c>
      <c r="B434" s="91">
        <v>93</v>
      </c>
    </row>
    <row r="435" ht="20.1" customHeight="1" spans="1:2">
      <c r="A435" s="175" t="s">
        <v>988</v>
      </c>
      <c r="B435" s="91"/>
    </row>
    <row r="436" ht="20.1" customHeight="1" spans="1:2">
      <c r="A436" s="175" t="s">
        <v>989</v>
      </c>
      <c r="B436" s="91"/>
    </row>
    <row r="437" ht="20.1" customHeight="1" spans="1:2">
      <c r="A437" s="175" t="s">
        <v>990</v>
      </c>
      <c r="B437" s="91"/>
    </row>
    <row r="438" ht="20.1" customHeight="1" spans="1:2">
      <c r="A438" s="175" t="s">
        <v>991</v>
      </c>
      <c r="B438" s="91"/>
    </row>
    <row r="439" ht="20.1" customHeight="1" spans="1:2">
      <c r="A439" s="175" t="s">
        <v>992</v>
      </c>
      <c r="B439" s="91"/>
    </row>
    <row r="440" ht="20.1" customHeight="1" spans="1:2">
      <c r="A440" s="172" t="s">
        <v>993</v>
      </c>
      <c r="B440" s="91">
        <f>SUM(B441:B454)</f>
        <v>0</v>
      </c>
    </row>
    <row r="441" ht="20.1" customHeight="1" spans="1:2">
      <c r="A441" s="175" t="s">
        <v>994</v>
      </c>
      <c r="B441" s="91"/>
    </row>
    <row r="442" ht="20.1" customHeight="1" spans="1:2">
      <c r="A442" s="175" t="s">
        <v>995</v>
      </c>
      <c r="B442" s="91"/>
    </row>
    <row r="443" ht="20.1" customHeight="1" spans="1:2">
      <c r="A443" s="175" t="s">
        <v>996</v>
      </c>
      <c r="B443" s="91"/>
    </row>
    <row r="444" ht="20.1" customHeight="1" spans="1:2">
      <c r="A444" s="175" t="s">
        <v>906</v>
      </c>
      <c r="B444" s="91"/>
    </row>
    <row r="445" ht="20.1" customHeight="1" spans="1:2">
      <c r="A445" s="175" t="s">
        <v>936</v>
      </c>
      <c r="B445" s="91"/>
    </row>
    <row r="446" ht="20.1" customHeight="1" spans="1:2">
      <c r="A446" s="175" t="s">
        <v>997</v>
      </c>
      <c r="B446" s="91"/>
    </row>
    <row r="447" ht="20.1" customHeight="1" spans="1:2">
      <c r="A447" s="175" t="s">
        <v>998</v>
      </c>
      <c r="B447" s="91"/>
    </row>
    <row r="448" ht="20.1" customHeight="1" spans="1:2">
      <c r="A448" s="175" t="s">
        <v>999</v>
      </c>
      <c r="B448" s="91"/>
    </row>
    <row r="449" ht="20.1" customHeight="1" spans="1:2">
      <c r="A449" s="175" t="s">
        <v>906</v>
      </c>
      <c r="B449" s="91"/>
    </row>
    <row r="450" ht="20.1" customHeight="1" spans="1:2">
      <c r="A450" s="175" t="s">
        <v>1000</v>
      </c>
      <c r="B450" s="91"/>
    </row>
    <row r="451" ht="20.1" customHeight="1" spans="1:2">
      <c r="A451" s="175" t="s">
        <v>906</v>
      </c>
      <c r="B451" s="91"/>
    </row>
    <row r="452" ht="20.1" customHeight="1" spans="1:2">
      <c r="A452" s="175" t="s">
        <v>1001</v>
      </c>
      <c r="B452" s="91"/>
    </row>
    <row r="453" ht="20.1" customHeight="1" spans="1:2">
      <c r="A453" s="175" t="s">
        <v>1002</v>
      </c>
      <c r="B453" s="91"/>
    </row>
    <row r="454" ht="20.1" customHeight="1" spans="1:2">
      <c r="A454" s="175" t="s">
        <v>1003</v>
      </c>
      <c r="B454" s="91"/>
    </row>
    <row r="455" ht="20.1" customHeight="1" spans="1:2">
      <c r="A455" s="172" t="s">
        <v>528</v>
      </c>
      <c r="B455" s="91">
        <f>SUM(B456:B462)</f>
        <v>0</v>
      </c>
    </row>
    <row r="456" ht="20.1" customHeight="1" spans="1:2">
      <c r="A456" s="175" t="s">
        <v>1004</v>
      </c>
      <c r="B456" s="91"/>
    </row>
    <row r="457" ht="20.1" customHeight="1" spans="1:2">
      <c r="A457" s="175" t="s">
        <v>906</v>
      </c>
      <c r="B457" s="91"/>
    </row>
    <row r="458" ht="20.1" customHeight="1" spans="1:2">
      <c r="A458" s="175" t="s">
        <v>936</v>
      </c>
      <c r="B458" s="91"/>
    </row>
    <row r="459" ht="20.1" customHeight="1" spans="1:2">
      <c r="A459" s="175" t="s">
        <v>1005</v>
      </c>
      <c r="B459" s="91"/>
    </row>
    <row r="460" ht="20.1" customHeight="1" spans="1:2">
      <c r="A460" s="175" t="s">
        <v>1006</v>
      </c>
      <c r="B460" s="91"/>
    </row>
    <row r="461" ht="20.1" customHeight="1" spans="1:2">
      <c r="A461" s="175" t="s">
        <v>1007</v>
      </c>
      <c r="B461" s="91"/>
    </row>
    <row r="462" ht="20.1" customHeight="1" spans="1:2">
      <c r="A462" s="175" t="s">
        <v>1008</v>
      </c>
      <c r="B462" s="91"/>
    </row>
    <row r="463" ht="20.1" customHeight="1" spans="1:2">
      <c r="A463" s="172" t="s">
        <v>533</v>
      </c>
      <c r="B463" s="91">
        <f>SUM(B464:B465)</f>
        <v>0</v>
      </c>
    </row>
    <row r="464" ht="20.1" customHeight="1" spans="1:2">
      <c r="A464" s="175" t="s">
        <v>1009</v>
      </c>
      <c r="B464" s="91"/>
    </row>
    <row r="465" ht="20.1" customHeight="1" spans="1:2">
      <c r="A465" s="175" t="s">
        <v>1010</v>
      </c>
      <c r="B465" s="91"/>
    </row>
    <row r="466" ht="20.1" customHeight="1" spans="1:2">
      <c r="A466" s="172" t="s">
        <v>539</v>
      </c>
      <c r="B466" s="91">
        <f>SUM(B467:B479)</f>
        <v>0</v>
      </c>
    </row>
    <row r="467" ht="20.1" customHeight="1" spans="1:2">
      <c r="A467" s="175" t="s">
        <v>1011</v>
      </c>
      <c r="B467" s="91"/>
    </row>
    <row r="468" ht="20.1" customHeight="1" spans="1:2">
      <c r="A468" s="175" t="s">
        <v>1012</v>
      </c>
      <c r="B468" s="91"/>
    </row>
    <row r="469" ht="20.1" customHeight="1" spans="1:2">
      <c r="A469" s="175" t="s">
        <v>1013</v>
      </c>
      <c r="B469" s="91"/>
    </row>
    <row r="470" ht="20.1" customHeight="1" spans="1:2">
      <c r="A470" s="175" t="s">
        <v>1014</v>
      </c>
      <c r="B470" s="91"/>
    </row>
    <row r="471" ht="20.1" customHeight="1" spans="1:2">
      <c r="A471" s="175" t="s">
        <v>920</v>
      </c>
      <c r="B471" s="91"/>
    </row>
    <row r="472" ht="20.1" customHeight="1" spans="1:2">
      <c r="A472" s="175" t="s">
        <v>1015</v>
      </c>
      <c r="B472" s="91"/>
    </row>
    <row r="473" ht="20.1" customHeight="1" spans="1:2">
      <c r="A473" s="175" t="s">
        <v>1016</v>
      </c>
      <c r="B473" s="91"/>
    </row>
    <row r="474" ht="20.1" customHeight="1" spans="1:2">
      <c r="A474" s="175" t="s">
        <v>1017</v>
      </c>
      <c r="B474" s="91"/>
    </row>
    <row r="475" ht="20.1" customHeight="1" spans="1:2">
      <c r="A475" s="175" t="s">
        <v>1018</v>
      </c>
      <c r="B475" s="91"/>
    </row>
    <row r="476" ht="20.1" customHeight="1" spans="1:2">
      <c r="A476" s="175" t="s">
        <v>1019</v>
      </c>
      <c r="B476" s="91"/>
    </row>
    <row r="477" ht="20.1" customHeight="1" spans="1:2">
      <c r="A477" s="175" t="s">
        <v>1020</v>
      </c>
      <c r="B477" s="91"/>
    </row>
    <row r="478" ht="20.1" customHeight="1" spans="1:2">
      <c r="A478" s="175" t="s">
        <v>550</v>
      </c>
      <c r="B478" s="91"/>
    </row>
    <row r="479" ht="20.1" customHeight="1" spans="1:2">
      <c r="A479" s="175" t="s">
        <v>1021</v>
      </c>
      <c r="B479" s="91"/>
    </row>
    <row r="480" ht="20.1" customHeight="1" spans="1:2">
      <c r="A480" s="172" t="s">
        <v>551</v>
      </c>
      <c r="B480" s="91">
        <f>SUM(B481:B490)</f>
        <v>55.76407</v>
      </c>
    </row>
    <row r="481" ht="20.1" customHeight="1" spans="1:2">
      <c r="A481" s="175" t="s">
        <v>1022</v>
      </c>
      <c r="B481" s="91"/>
    </row>
    <row r="482" ht="20.1" customHeight="1" spans="1:2">
      <c r="A482" s="175" t="s">
        <v>1023</v>
      </c>
      <c r="B482" s="91"/>
    </row>
    <row r="483" ht="20.1" customHeight="1" spans="1:2">
      <c r="A483" s="175" t="s">
        <v>1024</v>
      </c>
      <c r="B483" s="91"/>
    </row>
    <row r="484" ht="20.1" customHeight="1" spans="1:2">
      <c r="A484" s="175" t="s">
        <v>1025</v>
      </c>
      <c r="B484" s="91">
        <v>2.75</v>
      </c>
    </row>
    <row r="485" ht="20.1" customHeight="1" spans="1:2">
      <c r="A485" s="175" t="s">
        <v>1026</v>
      </c>
      <c r="B485" s="91"/>
    </row>
    <row r="486" ht="20.1" customHeight="1" spans="1:2">
      <c r="A486" s="175" t="s">
        <v>1027</v>
      </c>
      <c r="B486" s="91"/>
    </row>
    <row r="487" ht="20.1" customHeight="1" spans="1:2">
      <c r="A487" s="175" t="s">
        <v>1028</v>
      </c>
      <c r="B487" s="91"/>
    </row>
    <row r="488" ht="20.1" customHeight="1" spans="1:2">
      <c r="A488" s="175" t="s">
        <v>1029</v>
      </c>
      <c r="B488" s="91"/>
    </row>
    <row r="489" ht="20.1" customHeight="1" spans="1:2">
      <c r="A489" s="175" t="s">
        <v>1030</v>
      </c>
      <c r="B489" s="91">
        <v>47.71487</v>
      </c>
    </row>
    <row r="490" ht="20.1" customHeight="1" spans="1:2">
      <c r="A490" s="175" t="s">
        <v>1031</v>
      </c>
      <c r="B490" s="91">
        <v>5.2992</v>
      </c>
    </row>
    <row r="491" ht="20.1" customHeight="1" spans="1:2">
      <c r="A491" s="172" t="s">
        <v>98</v>
      </c>
      <c r="B491" s="91">
        <f>SUM(B492:B506)</f>
        <v>7.632</v>
      </c>
    </row>
    <row r="492" ht="20.1" customHeight="1" spans="1:2">
      <c r="A492" s="175" t="s">
        <v>1032</v>
      </c>
      <c r="B492" s="91"/>
    </row>
    <row r="493" ht="20.1" customHeight="1" spans="1:2">
      <c r="A493" s="175" t="s">
        <v>1033</v>
      </c>
      <c r="B493" s="91"/>
    </row>
    <row r="494" ht="20.1" customHeight="1" spans="1:2">
      <c r="A494" s="175" t="s">
        <v>1034</v>
      </c>
      <c r="B494" s="91"/>
    </row>
    <row r="495" ht="20.1" customHeight="1" spans="1:2">
      <c r="A495" s="175" t="s">
        <v>1035</v>
      </c>
      <c r="B495" s="91">
        <v>6</v>
      </c>
    </row>
    <row r="496" ht="20.1" customHeight="1" spans="1:2">
      <c r="A496" s="175" t="s">
        <v>1036</v>
      </c>
      <c r="B496" s="91"/>
    </row>
    <row r="497" ht="20.1" customHeight="1" spans="1:2">
      <c r="A497" s="175" t="s">
        <v>1037</v>
      </c>
      <c r="B497" s="91"/>
    </row>
    <row r="498" ht="20.1" customHeight="1" spans="1:2">
      <c r="A498" s="175" t="s">
        <v>1038</v>
      </c>
      <c r="B498" s="91"/>
    </row>
    <row r="499" ht="20.1" customHeight="1" spans="1:2">
      <c r="A499" s="175" t="s">
        <v>1039</v>
      </c>
      <c r="B499" s="91"/>
    </row>
    <row r="500" ht="20.1" customHeight="1" spans="1:2">
      <c r="A500" s="175" t="s">
        <v>1040</v>
      </c>
      <c r="B500" s="91"/>
    </row>
    <row r="501" ht="20.1" customHeight="1" spans="1:2">
      <c r="A501" s="175" t="s">
        <v>1041</v>
      </c>
      <c r="B501" s="91"/>
    </row>
    <row r="502" ht="20.1" customHeight="1" spans="1:2">
      <c r="A502" s="175" t="s">
        <v>1042</v>
      </c>
      <c r="B502" s="91"/>
    </row>
    <row r="503" ht="20.1" customHeight="1" spans="1:2">
      <c r="A503" s="175" t="s">
        <v>1043</v>
      </c>
      <c r="B503" s="91"/>
    </row>
    <row r="504" ht="20.1" customHeight="1" spans="1:2">
      <c r="A504" s="175" t="s">
        <v>1044</v>
      </c>
      <c r="B504" s="91"/>
    </row>
    <row r="505" ht="20.1" customHeight="1" spans="1:2">
      <c r="A505" s="175" t="s">
        <v>1045</v>
      </c>
      <c r="B505" s="91"/>
    </row>
    <row r="506" ht="20.1" customHeight="1" spans="1:2">
      <c r="A506" s="175" t="s">
        <v>1046</v>
      </c>
      <c r="B506" s="91">
        <v>1.632</v>
      </c>
    </row>
    <row r="507" ht="20.1" customHeight="1" spans="1:2">
      <c r="A507" s="172" t="s">
        <v>1047</v>
      </c>
      <c r="B507" s="91"/>
    </row>
    <row r="508" ht="20.1" customHeight="1" spans="1:2">
      <c r="A508" s="172" t="s">
        <v>1048</v>
      </c>
      <c r="B508" s="91">
        <f>B509</f>
        <v>0</v>
      </c>
    </row>
    <row r="509" ht="20.1" customHeight="1" spans="1:2">
      <c r="A509" s="175" t="s">
        <v>1049</v>
      </c>
      <c r="B509" s="91"/>
    </row>
    <row r="510" ht="20.1" customHeight="1" spans="1:2">
      <c r="A510" s="172" t="s">
        <v>1050</v>
      </c>
      <c r="B510" s="91">
        <f>B511</f>
        <v>0</v>
      </c>
    </row>
    <row r="511" ht="20.1" customHeight="1" spans="1:2">
      <c r="A511" s="175" t="s">
        <v>1051</v>
      </c>
      <c r="B511" s="91"/>
    </row>
    <row r="512" ht="39.75" customHeight="1" spans="1:2">
      <c r="A512" s="177" t="s">
        <v>1052</v>
      </c>
      <c r="B512" s="177"/>
    </row>
  </sheetData>
  <mergeCells count="4">
    <mergeCell ref="A1:B1"/>
    <mergeCell ref="A2:B2"/>
    <mergeCell ref="A3:B3"/>
    <mergeCell ref="A512:B512"/>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33"/>
  <sheetViews>
    <sheetView showZeros="0" workbookViewId="0">
      <selection activeCell="G12" sqref="G12"/>
    </sheetView>
  </sheetViews>
  <sheetFormatPr defaultColWidth="9" defaultRowHeight="12.75" outlineLevelCol="3"/>
  <cols>
    <col min="1" max="1" width="37" style="147" customWidth="1"/>
    <col min="2" max="4" width="18.125" style="148" customWidth="1"/>
    <col min="5" max="5" width="16.5" style="147" customWidth="1"/>
    <col min="6" max="16384" width="9" style="147"/>
  </cols>
  <sheetData>
    <row r="1" ht="20.25" customHeight="1" spans="1:4">
      <c r="A1" s="3" t="s">
        <v>1053</v>
      </c>
      <c r="B1" s="3"/>
      <c r="C1" s="3"/>
      <c r="D1" s="3"/>
    </row>
    <row r="2" ht="29.25" customHeight="1" spans="1:4">
      <c r="A2" s="69" t="s">
        <v>860</v>
      </c>
      <c r="B2" s="69"/>
      <c r="C2" s="69"/>
      <c r="D2" s="69"/>
    </row>
    <row r="3" ht="18" customHeight="1" spans="1:4">
      <c r="A3" s="149" t="s">
        <v>1054</v>
      </c>
      <c r="B3" s="149"/>
      <c r="C3" s="149"/>
      <c r="D3" s="149"/>
    </row>
    <row r="4" ht="21" customHeight="1" spans="1:4">
      <c r="A4" s="150"/>
      <c r="B4" s="150"/>
      <c r="C4" s="150"/>
      <c r="D4" s="151" t="s">
        <v>2</v>
      </c>
    </row>
    <row r="5" s="146" customFormat="1" ht="24" customHeight="1" spans="1:4">
      <c r="A5" s="152" t="s">
        <v>1055</v>
      </c>
      <c r="B5" s="153" t="s">
        <v>1056</v>
      </c>
      <c r="C5" s="153"/>
      <c r="D5" s="153"/>
    </row>
    <row r="6" s="146" customFormat="1" ht="24" customHeight="1" spans="1:4">
      <c r="A6" s="152"/>
      <c r="B6" s="153" t="s">
        <v>1057</v>
      </c>
      <c r="C6" s="153" t="s">
        <v>1058</v>
      </c>
      <c r="D6" s="153" t="s">
        <v>1059</v>
      </c>
    </row>
    <row r="7" ht="24" customHeight="1" spans="1:4">
      <c r="A7" s="152" t="s">
        <v>66</v>
      </c>
      <c r="B7" s="154">
        <f>C7+D7</f>
        <v>4161.40274</v>
      </c>
      <c r="C7" s="154">
        <f>SUM(C8:C32)</f>
        <v>2446.257553</v>
      </c>
      <c r="D7" s="154">
        <f>SUM(D8:D32)</f>
        <v>1715.145187</v>
      </c>
    </row>
    <row r="8" ht="20.1" customHeight="1" spans="1:4">
      <c r="A8" s="155" t="s">
        <v>31</v>
      </c>
      <c r="B8" s="154">
        <f t="shared" ref="B8:B32" si="0">C8+D8</f>
        <v>1033.006368</v>
      </c>
      <c r="C8" s="156">
        <v>1000.236368</v>
      </c>
      <c r="D8" s="156">
        <v>32.77</v>
      </c>
    </row>
    <row r="9" ht="20.1" customHeight="1" spans="1:4">
      <c r="A9" s="155" t="s">
        <v>32</v>
      </c>
      <c r="B9" s="154">
        <f t="shared" si="0"/>
        <v>0</v>
      </c>
      <c r="C9" s="157"/>
      <c r="D9" s="156"/>
    </row>
    <row r="10" ht="20.1" customHeight="1" spans="1:4">
      <c r="A10" s="155" t="s">
        <v>33</v>
      </c>
      <c r="B10" s="154">
        <f t="shared" si="0"/>
        <v>0</v>
      </c>
      <c r="C10" s="157"/>
      <c r="D10" s="156"/>
    </row>
    <row r="11" ht="20.1" customHeight="1" spans="1:4">
      <c r="A11" s="155" t="s">
        <v>34</v>
      </c>
      <c r="B11" s="154">
        <f t="shared" si="0"/>
        <v>45</v>
      </c>
      <c r="C11" s="156">
        <v>45</v>
      </c>
      <c r="D11" s="156"/>
    </row>
    <row r="12" ht="20.1" customHeight="1" spans="1:4">
      <c r="A12" s="155" t="s">
        <v>35</v>
      </c>
      <c r="B12" s="154">
        <f t="shared" si="0"/>
        <v>0</v>
      </c>
      <c r="C12" s="156"/>
      <c r="D12" s="156"/>
    </row>
    <row r="13" ht="20.1" customHeight="1" spans="1:4">
      <c r="A13" s="155" t="s">
        <v>36</v>
      </c>
      <c r="B13" s="154">
        <f t="shared" si="0"/>
        <v>0</v>
      </c>
      <c r="C13" s="156"/>
      <c r="D13" s="156"/>
    </row>
    <row r="14" ht="20.1" customHeight="1" spans="1:4">
      <c r="A14" s="89" t="s">
        <v>37</v>
      </c>
      <c r="B14" s="154">
        <f t="shared" si="0"/>
        <v>48</v>
      </c>
      <c r="C14" s="158">
        <v>48</v>
      </c>
      <c r="D14" s="158"/>
    </row>
    <row r="15" ht="20.1" customHeight="1" spans="1:4">
      <c r="A15" s="89" t="s">
        <v>38</v>
      </c>
      <c r="B15" s="154">
        <f t="shared" si="0"/>
        <v>993.4254</v>
      </c>
      <c r="C15" s="158">
        <v>557</v>
      </c>
      <c r="D15" s="158">
        <f>386.4254+50</f>
        <v>436.4254</v>
      </c>
    </row>
    <row r="16" ht="20.1" customHeight="1" spans="1:4">
      <c r="A16" s="89" t="s">
        <v>1060</v>
      </c>
      <c r="B16" s="154">
        <f t="shared" si="0"/>
        <v>121</v>
      </c>
      <c r="C16" s="158">
        <v>121</v>
      </c>
      <c r="D16" s="158"/>
    </row>
    <row r="17" ht="20.1" customHeight="1" spans="1:4">
      <c r="A17" s="89" t="s">
        <v>40</v>
      </c>
      <c r="B17" s="154">
        <f t="shared" si="0"/>
        <v>34.551899</v>
      </c>
      <c r="C17" s="158"/>
      <c r="D17" s="158">
        <f>20.423704+14.128195</f>
        <v>34.551899</v>
      </c>
    </row>
    <row r="18" ht="20.1" customHeight="1" spans="1:4">
      <c r="A18" s="89" t="s">
        <v>41</v>
      </c>
      <c r="B18" s="154">
        <f t="shared" si="0"/>
        <v>241.53382</v>
      </c>
      <c r="C18" s="158">
        <v>186.80313</v>
      </c>
      <c r="D18" s="158">
        <v>54.73069</v>
      </c>
    </row>
    <row r="19" ht="20.1" customHeight="1" spans="1:4">
      <c r="A19" s="89" t="s">
        <v>42</v>
      </c>
      <c r="B19" s="154">
        <f t="shared" si="0"/>
        <v>1408.515353</v>
      </c>
      <c r="C19" s="158">
        <v>435.218055</v>
      </c>
      <c r="D19" s="158">
        <v>973.297298</v>
      </c>
    </row>
    <row r="20" ht="20.1" customHeight="1" spans="1:4">
      <c r="A20" s="89" t="s">
        <v>43</v>
      </c>
      <c r="B20" s="154">
        <f t="shared" si="0"/>
        <v>172.9879</v>
      </c>
      <c r="C20" s="158"/>
      <c r="D20" s="158">
        <v>172.9879</v>
      </c>
    </row>
    <row r="21" ht="20.1" customHeight="1" spans="1:4">
      <c r="A21" s="89" t="s">
        <v>1061</v>
      </c>
      <c r="B21" s="154">
        <f t="shared" si="0"/>
        <v>0</v>
      </c>
      <c r="C21" s="158"/>
      <c r="D21" s="158"/>
    </row>
    <row r="22" ht="20.1" customHeight="1" spans="1:4">
      <c r="A22" s="89" t="s">
        <v>45</v>
      </c>
      <c r="B22" s="154">
        <f t="shared" si="0"/>
        <v>0</v>
      </c>
      <c r="C22" s="158"/>
      <c r="D22" s="158"/>
    </row>
    <row r="23" ht="20.1" customHeight="1" spans="1:4">
      <c r="A23" s="89" t="s">
        <v>46</v>
      </c>
      <c r="B23" s="154">
        <f t="shared" si="0"/>
        <v>0</v>
      </c>
      <c r="C23" s="158"/>
      <c r="D23" s="158"/>
    </row>
    <row r="24" ht="20.1" customHeight="1" spans="1:4">
      <c r="A24" s="89" t="s">
        <v>47</v>
      </c>
      <c r="B24" s="154">
        <f t="shared" si="0"/>
        <v>0</v>
      </c>
      <c r="C24" s="159"/>
      <c r="D24" s="158"/>
    </row>
    <row r="25" ht="20.1" customHeight="1" spans="1:4">
      <c r="A25" s="89" t="s">
        <v>1062</v>
      </c>
      <c r="B25" s="154">
        <f t="shared" si="0"/>
        <v>0</v>
      </c>
      <c r="C25" s="158"/>
      <c r="D25" s="158"/>
    </row>
    <row r="26" ht="20.1" customHeight="1" spans="1:4">
      <c r="A26" s="89" t="s">
        <v>49</v>
      </c>
      <c r="B26" s="154">
        <f t="shared" si="0"/>
        <v>55.75</v>
      </c>
      <c r="C26" s="158">
        <v>53</v>
      </c>
      <c r="D26" s="158">
        <v>2.75</v>
      </c>
    </row>
    <row r="27" ht="20.1" customHeight="1" spans="1:4">
      <c r="A27" s="89" t="s">
        <v>50</v>
      </c>
      <c r="B27" s="154">
        <f t="shared" si="0"/>
        <v>0</v>
      </c>
      <c r="C27" s="158"/>
      <c r="D27" s="158"/>
    </row>
    <row r="28" ht="20.1" customHeight="1" spans="1:4">
      <c r="A28" s="89" t="s">
        <v>690</v>
      </c>
      <c r="B28" s="154">
        <f t="shared" si="0"/>
        <v>7.632</v>
      </c>
      <c r="C28" s="158"/>
      <c r="D28" s="158">
        <v>7.632</v>
      </c>
    </row>
    <row r="29" ht="20.1" customHeight="1" spans="1:4">
      <c r="A29" s="89" t="s">
        <v>1063</v>
      </c>
      <c r="B29" s="154">
        <f t="shared" si="0"/>
        <v>0</v>
      </c>
      <c r="C29" s="159"/>
      <c r="D29" s="158"/>
    </row>
    <row r="30" ht="20.1" customHeight="1" spans="1:4">
      <c r="A30" s="89" t="s">
        <v>51</v>
      </c>
      <c r="B30" s="154">
        <f t="shared" si="0"/>
        <v>0</v>
      </c>
      <c r="C30" s="158"/>
      <c r="D30" s="158"/>
    </row>
    <row r="31" ht="20.1" customHeight="1" spans="1:4">
      <c r="A31" s="89" t="s">
        <v>52</v>
      </c>
      <c r="B31" s="154">
        <f t="shared" si="0"/>
        <v>0</v>
      </c>
      <c r="C31" s="159"/>
      <c r="D31" s="158"/>
    </row>
    <row r="32" ht="20.1" customHeight="1" spans="1:4">
      <c r="A32" s="89" t="s">
        <v>53</v>
      </c>
      <c r="B32" s="154">
        <f t="shared" si="0"/>
        <v>0</v>
      </c>
      <c r="C32" s="159"/>
      <c r="D32" s="158"/>
    </row>
    <row r="33" ht="52.5" customHeight="1" spans="1:4">
      <c r="A33" s="160" t="s">
        <v>1064</v>
      </c>
      <c r="B33" s="161"/>
      <c r="C33" s="161"/>
      <c r="D33" s="161"/>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30"/>
  <sheetViews>
    <sheetView workbookViewId="0">
      <selection activeCell="D13" sqref="D13"/>
    </sheetView>
  </sheetViews>
  <sheetFormatPr defaultColWidth="21.5" defaultRowHeight="21.95" customHeight="1" outlineLevelCol="1"/>
  <cols>
    <col min="1" max="1" width="52.25" style="136" customWidth="1"/>
    <col min="2" max="2" width="32.5" style="136" customWidth="1"/>
    <col min="3" max="16384" width="21.5" style="136"/>
  </cols>
  <sheetData>
    <row r="1" ht="23.25" customHeight="1" spans="1:2">
      <c r="A1" s="3" t="s">
        <v>1065</v>
      </c>
      <c r="B1" s="3"/>
    </row>
    <row r="2" s="135" customFormat="1" ht="30.75" customHeight="1" spans="1:2">
      <c r="A2" s="69" t="s">
        <v>1066</v>
      </c>
      <c r="B2" s="69"/>
    </row>
    <row r="3" s="135" customFormat="1" ht="21" customHeight="1" spans="1:2">
      <c r="A3" s="137" t="s">
        <v>1067</v>
      </c>
      <c r="B3" s="137"/>
    </row>
    <row r="4" customHeight="1" spans="1:2">
      <c r="A4" s="138"/>
      <c r="B4" s="139" t="s">
        <v>2</v>
      </c>
    </row>
    <row r="5" ht="24" customHeight="1" spans="1:2">
      <c r="A5" s="140" t="s">
        <v>1068</v>
      </c>
      <c r="B5" s="116" t="s">
        <v>1069</v>
      </c>
    </row>
    <row r="6" ht="24" customHeight="1" spans="1:2">
      <c r="A6" s="141" t="s">
        <v>1070</v>
      </c>
      <c r="B6" s="142">
        <f>B7+B12+B26</f>
        <v>2445.877648</v>
      </c>
    </row>
    <row r="7" ht="20.1" customHeight="1" spans="1:2">
      <c r="A7" s="143" t="s">
        <v>1071</v>
      </c>
      <c r="B7" s="144">
        <f>SUM(B8:B11)</f>
        <v>802.238801</v>
      </c>
    </row>
    <row r="8" ht="20.1" customHeight="1" spans="1:2">
      <c r="A8" s="143" t="s">
        <v>1072</v>
      </c>
      <c r="B8" s="144">
        <v>607.636493</v>
      </c>
    </row>
    <row r="9" ht="20.1" customHeight="1" spans="1:2">
      <c r="A9" s="143" t="s">
        <v>1073</v>
      </c>
      <c r="B9" s="144">
        <v>128.831688</v>
      </c>
    </row>
    <row r="10" ht="20.1" customHeight="1" spans="1:2">
      <c r="A10" s="143" t="s">
        <v>1074</v>
      </c>
      <c r="B10" s="144">
        <v>47.71487</v>
      </c>
    </row>
    <row r="11" ht="20.1" customHeight="1" spans="1:2">
      <c r="A11" s="143" t="s">
        <v>1075</v>
      </c>
      <c r="B11" s="144">
        <v>18.05575</v>
      </c>
    </row>
    <row r="12" ht="20.1" customHeight="1" spans="1:2">
      <c r="A12" s="143" t="s">
        <v>1076</v>
      </c>
      <c r="B12" s="144">
        <f>SUM(B13:B22)</f>
        <v>831.363844</v>
      </c>
    </row>
    <row r="13" ht="20.1" customHeight="1" spans="1:2">
      <c r="A13" s="143" t="s">
        <v>1077</v>
      </c>
      <c r="B13" s="144">
        <v>319.184917</v>
      </c>
    </row>
    <row r="14" ht="20.1" customHeight="1" spans="1:2">
      <c r="A14" s="143" t="s">
        <v>1078</v>
      </c>
      <c r="B14" s="144">
        <v>16.0036</v>
      </c>
    </row>
    <row r="15" ht="20.1" customHeight="1" spans="1:2">
      <c r="A15" s="143" t="s">
        <v>1079</v>
      </c>
      <c r="B15" s="144"/>
    </row>
    <row r="16" ht="20.1" customHeight="1" spans="1:2">
      <c r="A16" s="143" t="s">
        <v>1080</v>
      </c>
      <c r="B16" s="144"/>
    </row>
    <row r="17" ht="20.1" customHeight="1" spans="1:2">
      <c r="A17" s="143" t="s">
        <v>1081</v>
      </c>
      <c r="B17" s="144">
        <v>312.706696</v>
      </c>
    </row>
    <row r="18" ht="20.1" customHeight="1" spans="1:2">
      <c r="A18" s="143" t="s">
        <v>1082</v>
      </c>
      <c r="B18" s="144">
        <v>48</v>
      </c>
    </row>
    <row r="19" ht="20.1" customHeight="1" spans="1:2">
      <c r="A19" s="143" t="s">
        <v>1083</v>
      </c>
      <c r="B19" s="144"/>
    </row>
    <row r="20" ht="20.1" customHeight="1" spans="1:2">
      <c r="A20" s="143" t="s">
        <v>1084</v>
      </c>
      <c r="B20" s="144">
        <v>26.542088</v>
      </c>
    </row>
    <row r="21" ht="20.1" customHeight="1" spans="1:2">
      <c r="A21" s="143" t="s">
        <v>1085</v>
      </c>
      <c r="B21" s="144">
        <v>20</v>
      </c>
    </row>
    <row r="22" ht="20.1" customHeight="1" spans="1:2">
      <c r="A22" s="143" t="s">
        <v>1086</v>
      </c>
      <c r="B22" s="144">
        <v>88.926543</v>
      </c>
    </row>
    <row r="23" ht="20.1" customHeight="1" spans="1:2">
      <c r="A23" s="143" t="s">
        <v>1087</v>
      </c>
      <c r="B23" s="144"/>
    </row>
    <row r="24" ht="20.1" customHeight="1" spans="1:2">
      <c r="A24" s="143" t="s">
        <v>1088</v>
      </c>
      <c r="B24" s="144"/>
    </row>
    <row r="25" ht="20.1" customHeight="1" spans="1:2">
      <c r="A25" s="143" t="s">
        <v>1089</v>
      </c>
      <c r="B25" s="144"/>
    </row>
    <row r="26" ht="20.1" customHeight="1" spans="1:2">
      <c r="A26" s="143" t="s">
        <v>1090</v>
      </c>
      <c r="B26" s="144">
        <f>SUM(B27:B29)</f>
        <v>812.275003</v>
      </c>
    </row>
    <row r="27" ht="20.1" customHeight="1" spans="1:2">
      <c r="A27" s="143" t="s">
        <v>1091</v>
      </c>
      <c r="B27" s="144">
        <v>730.963603</v>
      </c>
    </row>
    <row r="28" ht="20.1" customHeight="1" spans="1:2">
      <c r="A28" s="143" t="s">
        <v>1092</v>
      </c>
      <c r="B28" s="144">
        <v>68.9322</v>
      </c>
    </row>
    <row r="29" ht="20.1" customHeight="1" spans="1:2">
      <c r="A29" s="143" t="s">
        <v>1093</v>
      </c>
      <c r="B29" s="144">
        <v>12.3792</v>
      </c>
    </row>
    <row r="30" ht="44.25" customHeight="1" spans="1:2">
      <c r="A30" s="145" t="s">
        <v>1094</v>
      </c>
      <c r="B30" s="145"/>
    </row>
  </sheetData>
  <mergeCells count="4">
    <mergeCell ref="A1:B1"/>
    <mergeCell ref="A2:B2"/>
    <mergeCell ref="A3:B3"/>
    <mergeCell ref="A30:B30"/>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04"/>
  <sheetViews>
    <sheetView showZeros="0" workbookViewId="0">
      <selection activeCell="G36" sqref="G36"/>
    </sheetView>
  </sheetViews>
  <sheetFormatPr defaultColWidth="9" defaultRowHeight="14.25" outlineLevelCol="4"/>
  <cols>
    <col min="1" max="1" width="39.75" style="119" customWidth="1"/>
    <col min="2" max="2" width="14.875" style="119" customWidth="1"/>
    <col min="3" max="3" width="37.375" style="120" customWidth="1"/>
    <col min="4" max="4" width="15.625" style="120" customWidth="1"/>
    <col min="5" max="16384" width="9" style="120"/>
  </cols>
  <sheetData>
    <row r="1" ht="20.25" customHeight="1" spans="1:4">
      <c r="A1" s="3" t="s">
        <v>1095</v>
      </c>
      <c r="B1" s="3"/>
      <c r="C1" s="3"/>
      <c r="D1" s="3"/>
    </row>
    <row r="2" ht="22.5" spans="1:4">
      <c r="A2" s="69" t="s">
        <v>1096</v>
      </c>
      <c r="B2" s="69"/>
      <c r="C2" s="69"/>
      <c r="D2" s="69"/>
    </row>
    <row r="3" ht="20.25" customHeight="1" spans="1:4">
      <c r="A3" s="70"/>
      <c r="B3" s="70"/>
      <c r="D3" s="121" t="s">
        <v>2</v>
      </c>
    </row>
    <row r="4" ht="24" customHeight="1" spans="1:4">
      <c r="A4" s="116" t="s">
        <v>587</v>
      </c>
      <c r="B4" s="116" t="s">
        <v>650</v>
      </c>
      <c r="C4" s="116" t="s">
        <v>136</v>
      </c>
      <c r="D4" s="116" t="s">
        <v>650</v>
      </c>
    </row>
    <row r="5" ht="20.1" customHeight="1" spans="1:4">
      <c r="A5" s="122" t="s">
        <v>588</v>
      </c>
      <c r="B5" s="123"/>
      <c r="C5" s="122" t="s">
        <v>589</v>
      </c>
      <c r="D5" s="124"/>
    </row>
    <row r="6" ht="20.1" customHeight="1" spans="1:4">
      <c r="A6" s="18" t="s">
        <v>590</v>
      </c>
      <c r="B6" s="124"/>
      <c r="C6" s="18" t="s">
        <v>591</v>
      </c>
      <c r="D6" s="124"/>
    </row>
    <row r="7" ht="20.1" customHeight="1" spans="1:4">
      <c r="A7" s="18" t="s">
        <v>1097</v>
      </c>
      <c r="B7" s="125"/>
      <c r="C7" s="126" t="s">
        <v>1098</v>
      </c>
      <c r="D7" s="125"/>
    </row>
    <row r="8" ht="20.1" customHeight="1" spans="1:4">
      <c r="A8" s="18" t="s">
        <v>1099</v>
      </c>
      <c r="B8" s="125"/>
      <c r="C8" s="127" t="s">
        <v>1100</v>
      </c>
      <c r="D8" s="125"/>
    </row>
    <row r="9" ht="20.1" customHeight="1" spans="1:4">
      <c r="A9" s="18" t="s">
        <v>1101</v>
      </c>
      <c r="B9" s="125"/>
      <c r="C9" s="127" t="s">
        <v>1102</v>
      </c>
      <c r="D9" s="125"/>
    </row>
    <row r="10" ht="20.1" customHeight="1" spans="1:4">
      <c r="A10" s="18" t="s">
        <v>1103</v>
      </c>
      <c r="B10" s="125"/>
      <c r="C10" s="127" t="s">
        <v>1104</v>
      </c>
      <c r="D10" s="125"/>
    </row>
    <row r="11" ht="20.1" customHeight="1" spans="1:4">
      <c r="A11" s="18" t="s">
        <v>1105</v>
      </c>
      <c r="B11" s="125"/>
      <c r="C11" s="127" t="s">
        <v>1106</v>
      </c>
      <c r="D11" s="125"/>
    </row>
    <row r="12" ht="20.1" customHeight="1" spans="1:4">
      <c r="A12" s="128" t="s">
        <v>1107</v>
      </c>
      <c r="B12" s="125"/>
      <c r="C12" s="127" t="s">
        <v>1108</v>
      </c>
      <c r="D12" s="125"/>
    </row>
    <row r="13" ht="20.1" customHeight="1" spans="1:4">
      <c r="A13" s="128" t="s">
        <v>1109</v>
      </c>
      <c r="B13" s="125"/>
      <c r="C13" s="127" t="s">
        <v>1110</v>
      </c>
      <c r="D13" s="125"/>
    </row>
    <row r="14" ht="20.1" customHeight="1" spans="1:4">
      <c r="A14" s="18" t="s">
        <v>1111</v>
      </c>
      <c r="B14" s="125"/>
      <c r="C14" s="127" t="s">
        <v>1112</v>
      </c>
      <c r="D14" s="125"/>
    </row>
    <row r="15" ht="20.1" customHeight="1" spans="1:4">
      <c r="A15" s="18" t="s">
        <v>1113</v>
      </c>
      <c r="B15" s="125"/>
      <c r="C15" s="127" t="s">
        <v>1114</v>
      </c>
      <c r="D15" s="125"/>
    </row>
    <row r="16" ht="20.1" customHeight="1" spans="1:4">
      <c r="A16" s="18" t="s">
        <v>1115</v>
      </c>
      <c r="B16" s="125"/>
      <c r="C16" s="127" t="s">
        <v>1116</v>
      </c>
      <c r="D16" s="125"/>
    </row>
    <row r="17" ht="20.1" customHeight="1" spans="1:4">
      <c r="A17" s="18" t="s">
        <v>1117</v>
      </c>
      <c r="B17" s="125"/>
      <c r="C17" s="127" t="s">
        <v>1118</v>
      </c>
      <c r="D17" s="125"/>
    </row>
    <row r="18" ht="20.1" customHeight="1" spans="1:4">
      <c r="A18" s="18" t="s">
        <v>1119</v>
      </c>
      <c r="B18" s="125"/>
      <c r="C18" s="127" t="s">
        <v>1120</v>
      </c>
      <c r="D18" s="125"/>
    </row>
    <row r="19" ht="20.1" customHeight="1" spans="1:4">
      <c r="A19" s="18" t="s">
        <v>1121</v>
      </c>
      <c r="B19" s="125"/>
      <c r="C19" s="127" t="s">
        <v>1122</v>
      </c>
      <c r="D19" s="125"/>
    </row>
    <row r="20" ht="20.1" customHeight="1" spans="1:4">
      <c r="A20" s="18" t="s">
        <v>1123</v>
      </c>
      <c r="B20" s="125"/>
      <c r="C20" s="127" t="s">
        <v>1124</v>
      </c>
      <c r="D20" s="125"/>
    </row>
    <row r="21" ht="20.1" customHeight="1" spans="1:4">
      <c r="A21" s="18" t="s">
        <v>1125</v>
      </c>
      <c r="B21" s="125"/>
      <c r="C21" s="127" t="s">
        <v>1126</v>
      </c>
      <c r="D21" s="125"/>
    </row>
    <row r="22" ht="20.1" customHeight="1" spans="1:4">
      <c r="A22" s="18" t="s">
        <v>1127</v>
      </c>
      <c r="B22" s="125"/>
      <c r="C22" s="127" t="s">
        <v>1128</v>
      </c>
      <c r="D22" s="125"/>
    </row>
    <row r="23" ht="20.1" customHeight="1" spans="1:4">
      <c r="A23" s="18" t="s">
        <v>1129</v>
      </c>
      <c r="B23" s="125"/>
      <c r="C23" s="127" t="s">
        <v>1130</v>
      </c>
      <c r="D23" s="125"/>
    </row>
    <row r="24" ht="20.1" customHeight="1" spans="1:4">
      <c r="A24" s="18" t="s">
        <v>1131</v>
      </c>
      <c r="B24" s="125"/>
      <c r="D24" s="125"/>
    </row>
    <row r="25" ht="20.1" customHeight="1" spans="1:4">
      <c r="A25" s="18" t="s">
        <v>1132</v>
      </c>
      <c r="B25" s="125"/>
      <c r="C25" s="129"/>
      <c r="D25" s="125"/>
    </row>
    <row r="26" ht="20.1" customHeight="1" spans="1:4">
      <c r="A26" s="18" t="s">
        <v>1133</v>
      </c>
      <c r="B26" s="125"/>
      <c r="C26" s="130"/>
      <c r="D26" s="130"/>
    </row>
    <row r="27" ht="20.1" customHeight="1" spans="1:4">
      <c r="A27" s="18" t="s">
        <v>1134</v>
      </c>
      <c r="B27" s="125"/>
      <c r="C27" s="130"/>
      <c r="D27" s="130"/>
    </row>
    <row r="28" ht="20.1" customHeight="1" spans="1:4">
      <c r="A28" s="18" t="s">
        <v>611</v>
      </c>
      <c r="B28" s="125"/>
      <c r="C28" s="130"/>
      <c r="D28" s="130"/>
    </row>
    <row r="29" ht="20.1" customHeight="1" spans="1:4">
      <c r="A29" s="128" t="s">
        <v>625</v>
      </c>
      <c r="B29" s="125"/>
      <c r="C29" s="128" t="s">
        <v>626</v>
      </c>
      <c r="D29" s="130"/>
    </row>
    <row r="30" ht="20.1" customHeight="1" spans="1:4">
      <c r="A30" s="18" t="s">
        <v>1135</v>
      </c>
      <c r="B30" s="125"/>
      <c r="C30" s="131" t="s">
        <v>1136</v>
      </c>
      <c r="D30" s="130"/>
    </row>
    <row r="31" ht="20.1" customHeight="1" spans="1:4">
      <c r="A31" s="18" t="s">
        <v>1137</v>
      </c>
      <c r="B31" s="125"/>
      <c r="C31" s="131" t="s">
        <v>1138</v>
      </c>
      <c r="D31" s="125"/>
    </row>
    <row r="32" ht="20.1" customHeight="1" spans="1:4">
      <c r="A32" s="18" t="s">
        <v>1139</v>
      </c>
      <c r="B32" s="125"/>
      <c r="C32" s="131" t="s">
        <v>1140</v>
      </c>
      <c r="D32" s="125"/>
    </row>
    <row r="33" ht="20.1" customHeight="1" spans="1:4">
      <c r="A33" s="18" t="s">
        <v>1141</v>
      </c>
      <c r="B33" s="125"/>
      <c r="C33" s="131" t="s">
        <v>1142</v>
      </c>
      <c r="D33" s="125"/>
    </row>
    <row r="34" ht="20.1" customHeight="1" spans="1:4">
      <c r="A34" s="18" t="s">
        <v>1143</v>
      </c>
      <c r="B34" s="125"/>
      <c r="C34" s="131" t="s">
        <v>1144</v>
      </c>
      <c r="D34" s="125"/>
    </row>
    <row r="35" ht="20.1" customHeight="1" spans="1:4">
      <c r="A35" s="18" t="s">
        <v>1145</v>
      </c>
      <c r="B35" s="125"/>
      <c r="C35" s="131" t="s">
        <v>1146</v>
      </c>
      <c r="D35" s="125"/>
    </row>
    <row r="36" ht="20.1" customHeight="1" spans="1:4">
      <c r="A36" s="18" t="s">
        <v>1147</v>
      </c>
      <c r="B36" s="125"/>
      <c r="C36" s="131" t="s">
        <v>1148</v>
      </c>
      <c r="D36" s="125"/>
    </row>
    <row r="37" ht="20.1" customHeight="1" spans="1:4">
      <c r="A37" s="128" t="s">
        <v>1149</v>
      </c>
      <c r="B37" s="125"/>
      <c r="C37" s="131" t="s">
        <v>1150</v>
      </c>
      <c r="D37" s="125"/>
    </row>
    <row r="38" ht="20.1" customHeight="1" spans="1:4">
      <c r="A38" s="18" t="s">
        <v>1151</v>
      </c>
      <c r="B38" s="125"/>
      <c r="C38" s="131" t="s">
        <v>1152</v>
      </c>
      <c r="D38" s="125"/>
    </row>
    <row r="39" ht="20.1" customHeight="1" spans="1:4">
      <c r="A39" s="18" t="s">
        <v>1153</v>
      </c>
      <c r="B39" s="125"/>
      <c r="C39" s="131" t="s">
        <v>1154</v>
      </c>
      <c r="D39" s="125"/>
    </row>
    <row r="40" ht="20.1" customHeight="1" spans="1:4">
      <c r="A40" s="18" t="s">
        <v>1155</v>
      </c>
      <c r="B40" s="125"/>
      <c r="C40" s="131" t="s">
        <v>1156</v>
      </c>
      <c r="D40" s="125"/>
    </row>
    <row r="41" ht="20.1" customHeight="1" spans="1:4">
      <c r="A41" s="18" t="s">
        <v>1157</v>
      </c>
      <c r="B41" s="125"/>
      <c r="C41" s="131" t="s">
        <v>1158</v>
      </c>
      <c r="D41" s="125"/>
    </row>
    <row r="42" ht="20.1" customHeight="1" spans="1:4">
      <c r="A42" s="18" t="s">
        <v>1159</v>
      </c>
      <c r="B42" s="125"/>
      <c r="C42" s="131" t="s">
        <v>1160</v>
      </c>
      <c r="D42" s="125"/>
    </row>
    <row r="43" ht="20.1" customHeight="1" spans="1:4">
      <c r="A43" s="18" t="s">
        <v>1161</v>
      </c>
      <c r="B43" s="125"/>
      <c r="C43" s="131" t="s">
        <v>49</v>
      </c>
      <c r="D43" s="125"/>
    </row>
    <row r="44" ht="45.75" customHeight="1" spans="1:5">
      <c r="A44" s="132" t="s">
        <v>1162</v>
      </c>
      <c r="B44" s="132"/>
      <c r="C44" s="132"/>
      <c r="D44" s="132"/>
      <c r="E44" s="133"/>
    </row>
    <row r="45" ht="19.5" customHeight="1" spans="3:4">
      <c r="C45" s="134"/>
      <c r="D45" s="134"/>
    </row>
    <row r="46" ht="20.1" customHeight="1"/>
    <row r="47" ht="20.1" customHeight="1"/>
    <row r="48" ht="20.1" customHeight="1" spans="1:2">
      <c r="A48" s="120"/>
      <c r="B48" s="120"/>
    </row>
    <row r="49" ht="20.1" customHeight="1" spans="1:2">
      <c r="A49" s="120"/>
      <c r="B49" s="120"/>
    </row>
    <row r="50" ht="20.1" customHeight="1" spans="1:2">
      <c r="A50" s="120"/>
      <c r="B50" s="120"/>
    </row>
    <row r="51" ht="20.1" customHeight="1" spans="1:2">
      <c r="A51" s="120"/>
      <c r="B51" s="120"/>
    </row>
    <row r="52" ht="20.1" customHeight="1" spans="1:2">
      <c r="A52" s="120"/>
      <c r="B52" s="120"/>
    </row>
    <row r="53" ht="20.1" customHeight="1" spans="1:2">
      <c r="A53" s="120"/>
      <c r="B53" s="120"/>
    </row>
    <row r="54" ht="20.1" customHeight="1" spans="1:2">
      <c r="A54" s="120"/>
      <c r="B54" s="120"/>
    </row>
    <row r="55" ht="20.1" customHeight="1" spans="1:2">
      <c r="A55" s="120"/>
      <c r="B55" s="120"/>
    </row>
    <row r="56" ht="20.1" customHeight="1" spans="1:2">
      <c r="A56" s="120"/>
      <c r="B56" s="120"/>
    </row>
    <row r="57" ht="20.1" customHeight="1" spans="1:2">
      <c r="A57" s="120"/>
      <c r="B57" s="120"/>
    </row>
    <row r="58" ht="20.1" customHeight="1" spans="1:2">
      <c r="A58" s="120"/>
      <c r="B58" s="120"/>
    </row>
    <row r="59" ht="20.1" customHeight="1" spans="1:2">
      <c r="A59" s="120"/>
      <c r="B59" s="120"/>
    </row>
    <row r="60" ht="20.1" customHeight="1" spans="1:2">
      <c r="A60" s="120"/>
      <c r="B60" s="120"/>
    </row>
    <row r="61" ht="20.1" customHeight="1" spans="1:2">
      <c r="A61" s="120"/>
      <c r="B61" s="120"/>
    </row>
    <row r="62" ht="20.1" customHeight="1" spans="1:2">
      <c r="A62" s="120"/>
      <c r="B62" s="120"/>
    </row>
    <row r="63" ht="20.1" customHeight="1" spans="1:2">
      <c r="A63" s="120"/>
      <c r="B63" s="120"/>
    </row>
    <row r="64" ht="20.1" customHeight="1" spans="1:2">
      <c r="A64" s="120"/>
      <c r="B64" s="120"/>
    </row>
    <row r="65" ht="20.1" customHeight="1" spans="1:2">
      <c r="A65" s="120"/>
      <c r="B65" s="120"/>
    </row>
    <row r="66" ht="20.1" customHeight="1" spans="1:2">
      <c r="A66" s="120"/>
      <c r="B66" s="120"/>
    </row>
    <row r="67" ht="20.1" customHeight="1" spans="1:2">
      <c r="A67" s="120"/>
      <c r="B67" s="120"/>
    </row>
    <row r="68" ht="20.1" customHeight="1" spans="1:2">
      <c r="A68" s="120"/>
      <c r="B68" s="120"/>
    </row>
    <row r="69" ht="20.1" customHeight="1" spans="1:2">
      <c r="A69" s="120"/>
      <c r="B69" s="120"/>
    </row>
    <row r="70" ht="20.1" customHeight="1" spans="1:2">
      <c r="A70" s="120"/>
      <c r="B70" s="120"/>
    </row>
    <row r="71" ht="20.1" customHeight="1" spans="1:2">
      <c r="A71" s="120"/>
      <c r="B71" s="120"/>
    </row>
    <row r="72" ht="20.1" customHeight="1" spans="1:2">
      <c r="A72" s="120"/>
      <c r="B72" s="120"/>
    </row>
    <row r="73" ht="20.1" customHeight="1" spans="1:2">
      <c r="A73" s="120"/>
      <c r="B73" s="120"/>
    </row>
    <row r="74" ht="20.1" customHeight="1" spans="1:2">
      <c r="A74" s="120"/>
      <c r="B74" s="120"/>
    </row>
    <row r="75" ht="20.1" customHeight="1" spans="1:2">
      <c r="A75" s="120"/>
      <c r="B75" s="120"/>
    </row>
    <row r="76" ht="20.1" customHeight="1" spans="1:2">
      <c r="A76" s="120"/>
      <c r="B76" s="120"/>
    </row>
    <row r="77" ht="20.1" customHeight="1" spans="1:2">
      <c r="A77" s="120"/>
      <c r="B77" s="120"/>
    </row>
    <row r="78" ht="20.1" customHeight="1" spans="1:2">
      <c r="A78" s="120"/>
      <c r="B78" s="120"/>
    </row>
    <row r="79" ht="20.1" customHeight="1" spans="1:2">
      <c r="A79" s="120"/>
      <c r="B79" s="120"/>
    </row>
    <row r="80" ht="20.1" customHeight="1" spans="1:2">
      <c r="A80" s="120"/>
      <c r="B80" s="120"/>
    </row>
    <row r="81" ht="20.1" customHeight="1" spans="1:2">
      <c r="A81" s="120"/>
      <c r="B81" s="120"/>
    </row>
    <row r="82" ht="20.1" customHeight="1" spans="1:2">
      <c r="A82" s="120"/>
      <c r="B82" s="120"/>
    </row>
    <row r="83" ht="20.1" customHeight="1" spans="1:2">
      <c r="A83" s="120"/>
      <c r="B83" s="120"/>
    </row>
    <row r="84" ht="20.1" customHeight="1" spans="1:2">
      <c r="A84" s="120"/>
      <c r="B84" s="120"/>
    </row>
    <row r="85" ht="20.1" customHeight="1" spans="1:2">
      <c r="A85" s="120"/>
      <c r="B85" s="120"/>
    </row>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sheetData>
  <mergeCells count="4">
    <mergeCell ref="A1:D1"/>
    <mergeCell ref="A2:D2"/>
    <mergeCell ref="A3:B3"/>
    <mergeCell ref="A44:D44"/>
  </mergeCells>
  <printOptions horizontalCentered="1"/>
  <pageMargins left="0.236220472440945" right="0.236220472440945" top="0.511811023622047" bottom="0.47244094488189" header="0.31496062992126" footer="0.196850393700787"/>
  <pageSetup paperSize="9" scale="83"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25"/>
  <sheetViews>
    <sheetView workbookViewId="0">
      <selection activeCell="K13" sqref="K13"/>
    </sheetView>
  </sheetViews>
  <sheetFormatPr defaultColWidth="9" defaultRowHeight="13.5" outlineLevelCol="1"/>
  <cols>
    <col min="1" max="1" width="50.625" style="115" customWidth="1"/>
    <col min="2" max="2" width="38.25" style="115" customWidth="1"/>
    <col min="3" max="16384" width="9" style="115"/>
  </cols>
  <sheetData>
    <row r="1" ht="18.75" spans="1:2">
      <c r="A1" s="3" t="s">
        <v>1163</v>
      </c>
      <c r="B1" s="3"/>
    </row>
    <row r="2" ht="25.5" customHeight="1" spans="1:2">
      <c r="A2" s="69" t="s">
        <v>1164</v>
      </c>
      <c r="B2" s="69"/>
    </row>
    <row r="3" ht="20.25" customHeight="1" spans="1:2">
      <c r="A3" s="102" t="s">
        <v>648</v>
      </c>
      <c r="B3" s="102"/>
    </row>
    <row r="4" ht="20.1" customHeight="1" spans="1:2">
      <c r="A4" s="103"/>
      <c r="B4" s="104" t="s">
        <v>2</v>
      </c>
    </row>
    <row r="5" ht="37.5" customHeight="1" spans="1:2">
      <c r="A5" s="105" t="s">
        <v>63</v>
      </c>
      <c r="B5" s="106" t="s">
        <v>650</v>
      </c>
    </row>
    <row r="6" ht="25.5" customHeight="1" spans="1:2">
      <c r="A6" s="105"/>
      <c r="B6" s="106"/>
    </row>
    <row r="7" s="114" customFormat="1" ht="20.1" customHeight="1" spans="1:2">
      <c r="A7" s="116" t="s">
        <v>651</v>
      </c>
      <c r="B7" s="116"/>
    </row>
    <row r="8" s="114" customFormat="1" ht="15.75" customHeight="1" spans="1:2">
      <c r="A8" s="117" t="s">
        <v>652</v>
      </c>
      <c r="B8" s="117"/>
    </row>
    <row r="9" s="114" customFormat="1" ht="15.75" customHeight="1" spans="1:2">
      <c r="A9" s="117" t="s">
        <v>653</v>
      </c>
      <c r="B9" s="117"/>
    </row>
    <row r="10" ht="15.75" customHeight="1" spans="1:2">
      <c r="A10" s="117" t="s">
        <v>654</v>
      </c>
      <c r="B10" s="117"/>
    </row>
    <row r="11" ht="15.75" customHeight="1" spans="1:2">
      <c r="A11" s="117" t="s">
        <v>655</v>
      </c>
      <c r="B11" s="117"/>
    </row>
    <row r="12" ht="15.75" customHeight="1" spans="1:2">
      <c r="A12" s="117" t="s">
        <v>656</v>
      </c>
      <c r="B12" s="117"/>
    </row>
    <row r="13" ht="15.75" customHeight="1" spans="1:2">
      <c r="A13" s="117" t="s">
        <v>657</v>
      </c>
      <c r="B13" s="117"/>
    </row>
    <row r="14" ht="15.75" customHeight="1" spans="1:2">
      <c r="A14" s="117" t="s">
        <v>658</v>
      </c>
      <c r="B14" s="117"/>
    </row>
    <row r="15" ht="15.75" customHeight="1" spans="1:2">
      <c r="A15" s="117" t="s">
        <v>659</v>
      </c>
      <c r="B15" s="117"/>
    </row>
    <row r="16" ht="15.75" customHeight="1" spans="1:2">
      <c r="A16" s="117" t="s">
        <v>660</v>
      </c>
      <c r="B16" s="117"/>
    </row>
    <row r="17" ht="15.75" customHeight="1" spans="1:2">
      <c r="A17" s="117" t="s">
        <v>661</v>
      </c>
      <c r="B17" s="117"/>
    </row>
    <row r="18" ht="15.75" customHeight="1" spans="1:2">
      <c r="A18" s="117" t="s">
        <v>662</v>
      </c>
      <c r="B18" s="117"/>
    </row>
    <row r="19" ht="15.75" customHeight="1" spans="1:2">
      <c r="A19" s="117" t="s">
        <v>663</v>
      </c>
      <c r="B19" s="117"/>
    </row>
    <row r="20" ht="15.75" customHeight="1" spans="1:2">
      <c r="A20" s="117" t="s">
        <v>664</v>
      </c>
      <c r="B20" s="117"/>
    </row>
    <row r="21" ht="15.75" customHeight="1" spans="1:2">
      <c r="A21" s="117" t="s">
        <v>665</v>
      </c>
      <c r="B21" s="117"/>
    </row>
    <row r="22" ht="15.75" customHeight="1" spans="1:2">
      <c r="A22" s="117" t="s">
        <v>666</v>
      </c>
      <c r="B22" s="117"/>
    </row>
    <row r="23" ht="15.75" customHeight="1" spans="1:2">
      <c r="A23" s="117" t="s">
        <v>667</v>
      </c>
      <c r="B23" s="117"/>
    </row>
    <row r="24" ht="15.75" customHeight="1" spans="1:2">
      <c r="A24" s="117" t="s">
        <v>668</v>
      </c>
      <c r="B24" s="117"/>
    </row>
    <row r="25" ht="36.75" customHeight="1" spans="1:2">
      <c r="A25" s="118" t="s">
        <v>1165</v>
      </c>
      <c r="B25" s="118"/>
    </row>
  </sheetData>
  <mergeCells count="5">
    <mergeCell ref="A2:B2"/>
    <mergeCell ref="A3:B3"/>
    <mergeCell ref="A25:B25"/>
    <mergeCell ref="A5:A6"/>
    <mergeCell ref="B5:B6"/>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J36"/>
  <sheetViews>
    <sheetView showZeros="0" zoomScale="110" zoomScaleNormal="110" workbookViewId="0">
      <selection activeCell="H15" sqref="H15"/>
    </sheetView>
  </sheetViews>
  <sheetFormatPr defaultColWidth="9" defaultRowHeight="20.45" customHeight="1"/>
  <cols>
    <col min="1" max="1" width="38.375" style="371" customWidth="1"/>
    <col min="2" max="2" width="26" style="371" hidden="1" customWidth="1"/>
    <col min="3" max="3" width="24.125" style="372" customWidth="1"/>
    <col min="4" max="4" width="24.125" style="373" customWidth="1"/>
    <col min="5" max="16384" width="9" style="371"/>
  </cols>
  <sheetData>
    <row r="1" s="136" customFormat="1" ht="27.75" customHeight="1" spans="1:10">
      <c r="A1" s="374" t="s">
        <v>26</v>
      </c>
      <c r="B1" s="374"/>
      <c r="C1" s="374"/>
      <c r="D1" s="374"/>
      <c r="E1" s="330"/>
      <c r="F1" s="330"/>
      <c r="G1" s="330"/>
      <c r="H1" s="330"/>
      <c r="I1" s="330"/>
      <c r="J1" s="330"/>
    </row>
    <row r="2" s="368" customFormat="1" ht="24" spans="1:4">
      <c r="A2" s="404" t="s">
        <v>27</v>
      </c>
      <c r="B2" s="375"/>
      <c r="C2" s="375"/>
      <c r="D2" s="375"/>
    </row>
    <row r="3" s="368" customFormat="1" customHeight="1" spans="1:4">
      <c r="A3" s="371"/>
      <c r="B3" s="371"/>
      <c r="C3" s="376"/>
      <c r="D3" s="377" t="s">
        <v>2</v>
      </c>
    </row>
    <row r="4" s="368" customFormat="1" ht="23.25" customHeight="1" spans="1:4">
      <c r="A4" s="378" t="s">
        <v>28</v>
      </c>
      <c r="B4" s="378" t="s">
        <v>29</v>
      </c>
      <c r="C4" s="379" t="s">
        <v>4</v>
      </c>
      <c r="D4" s="380" t="s">
        <v>5</v>
      </c>
    </row>
    <row r="5" s="368" customFormat="1" ht="23.25" customHeight="1" spans="1:4">
      <c r="A5" s="381" t="s">
        <v>30</v>
      </c>
      <c r="B5" s="382"/>
      <c r="C5" s="383">
        <f>SUM(C6:C28)</f>
        <v>3238.582337</v>
      </c>
      <c r="D5" s="365">
        <v>1.57</v>
      </c>
    </row>
    <row r="6" s="368" customFormat="1" ht="23.25" customHeight="1" spans="1:4">
      <c r="A6" s="384" t="s">
        <v>31</v>
      </c>
      <c r="B6" s="385"/>
      <c r="C6" s="386">
        <v>930.559802</v>
      </c>
      <c r="D6" s="366">
        <v>-15</v>
      </c>
    </row>
    <row r="7" s="368" customFormat="1" ht="23.25" customHeight="1" spans="1:4">
      <c r="A7" s="384" t="s">
        <v>32</v>
      </c>
      <c r="B7" s="385"/>
      <c r="C7" s="386">
        <v>0</v>
      </c>
      <c r="D7" s="366"/>
    </row>
    <row r="8" s="368" customFormat="1" ht="23.25" customHeight="1" spans="1:4">
      <c r="A8" s="384" t="s">
        <v>33</v>
      </c>
      <c r="B8" s="385"/>
      <c r="C8" s="386">
        <v>0</v>
      </c>
      <c r="D8" s="366"/>
    </row>
    <row r="9" s="368" customFormat="1" ht="23.25" customHeight="1" spans="1:4">
      <c r="A9" s="384" t="s">
        <v>34</v>
      </c>
      <c r="B9" s="385"/>
      <c r="C9" s="386">
        <v>21.420908</v>
      </c>
      <c r="D9" s="366">
        <v>-54</v>
      </c>
    </row>
    <row r="10" s="368" customFormat="1" ht="23.25" customHeight="1" spans="1:4">
      <c r="A10" s="384" t="s">
        <v>35</v>
      </c>
      <c r="B10" s="385"/>
      <c r="C10" s="386">
        <v>0</v>
      </c>
      <c r="D10" s="367"/>
    </row>
    <row r="11" s="368" customFormat="1" ht="23.25" customHeight="1" spans="1:4">
      <c r="A11" s="384" t="s">
        <v>36</v>
      </c>
      <c r="B11" s="385"/>
      <c r="C11" s="386">
        <v>0</v>
      </c>
      <c r="D11" s="367"/>
    </row>
    <row r="12" s="368" customFormat="1" ht="23.25" customHeight="1" spans="1:4">
      <c r="A12" s="384" t="s">
        <v>37</v>
      </c>
      <c r="B12" s="385"/>
      <c r="C12" s="386">
        <v>59.7346</v>
      </c>
      <c r="D12" s="366">
        <v>-15</v>
      </c>
    </row>
    <row r="13" s="368" customFormat="1" ht="23.25" customHeight="1" spans="1:4">
      <c r="A13" s="384" t="s">
        <v>38</v>
      </c>
      <c r="B13" s="385"/>
      <c r="C13" s="386">
        <v>940.722641</v>
      </c>
      <c r="D13" s="366">
        <v>-3</v>
      </c>
    </row>
    <row r="14" s="368" customFormat="1" ht="23.25" customHeight="1" spans="1:4">
      <c r="A14" s="384" t="s">
        <v>39</v>
      </c>
      <c r="B14" s="385"/>
      <c r="C14" s="386">
        <v>55.8011</v>
      </c>
      <c r="D14" s="366">
        <v>136</v>
      </c>
    </row>
    <row r="15" s="368" customFormat="1" ht="23.25" customHeight="1" spans="1:4">
      <c r="A15" s="384" t="s">
        <v>40</v>
      </c>
      <c r="B15" s="385"/>
      <c r="C15" s="386">
        <v>117.671805</v>
      </c>
      <c r="D15" s="366"/>
    </row>
    <row r="16" s="368" customFormat="1" ht="23.25" customHeight="1" spans="1:4">
      <c r="A16" s="384" t="s">
        <v>41</v>
      </c>
      <c r="B16" s="385"/>
      <c r="C16" s="386">
        <v>161.449808</v>
      </c>
      <c r="D16" s="366">
        <v>4.5</v>
      </c>
    </row>
    <row r="17" s="368" customFormat="1" ht="23.25" customHeight="1" spans="1:4">
      <c r="A17" s="384" t="s">
        <v>42</v>
      </c>
      <c r="B17" s="385"/>
      <c r="C17" s="386">
        <v>783.752173</v>
      </c>
      <c r="D17" s="366">
        <v>15</v>
      </c>
    </row>
    <row r="18" s="368" customFormat="1" ht="23.25" customHeight="1" spans="1:4">
      <c r="A18" s="384" t="s">
        <v>43</v>
      </c>
      <c r="B18" s="385"/>
      <c r="C18" s="386">
        <v>24.0121</v>
      </c>
      <c r="D18" s="366"/>
    </row>
    <row r="19" s="368" customFormat="1" ht="23.25" customHeight="1" spans="1:4">
      <c r="A19" s="384" t="s">
        <v>44</v>
      </c>
      <c r="B19" s="385"/>
      <c r="C19" s="386">
        <v>0</v>
      </c>
      <c r="D19" s="366"/>
    </row>
    <row r="20" s="368" customFormat="1" ht="23.25" customHeight="1" spans="1:4">
      <c r="A20" s="384" t="s">
        <v>45</v>
      </c>
      <c r="B20" s="385"/>
      <c r="C20" s="386">
        <v>0</v>
      </c>
      <c r="D20" s="366"/>
    </row>
    <row r="21" s="368" customFormat="1" ht="23.25" customHeight="1" spans="1:4">
      <c r="A21" s="384" t="s">
        <v>46</v>
      </c>
      <c r="B21" s="385"/>
      <c r="C21" s="386">
        <v>0</v>
      </c>
      <c r="D21" s="366"/>
    </row>
    <row r="22" s="368" customFormat="1" ht="23.25" customHeight="1" spans="1:4">
      <c r="A22" s="384" t="s">
        <v>47</v>
      </c>
      <c r="B22" s="385"/>
      <c r="C22" s="386">
        <v>0</v>
      </c>
      <c r="D22" s="366"/>
    </row>
    <row r="23" s="369" customFormat="1" ht="23.25" customHeight="1" spans="1:4">
      <c r="A23" s="384" t="s">
        <v>48</v>
      </c>
      <c r="B23" s="385"/>
      <c r="C23" s="386">
        <v>42.1</v>
      </c>
      <c r="D23" s="366">
        <v>53</v>
      </c>
    </row>
    <row r="24" s="369" customFormat="1" ht="23.25" customHeight="1" spans="1:4">
      <c r="A24" s="384" t="s">
        <v>49</v>
      </c>
      <c r="B24" s="385"/>
      <c r="C24" s="386">
        <v>101.3574</v>
      </c>
      <c r="D24" s="366">
        <v>97</v>
      </c>
    </row>
    <row r="25" s="369" customFormat="1" ht="23.25" customHeight="1" spans="1:4">
      <c r="A25" s="384" t="s">
        <v>50</v>
      </c>
      <c r="B25" s="385"/>
      <c r="C25" s="386">
        <v>0</v>
      </c>
      <c r="D25" s="366"/>
    </row>
    <row r="26" s="369" customFormat="1" ht="23.25" customHeight="1" spans="1:4">
      <c r="A26" s="384" t="s">
        <v>51</v>
      </c>
      <c r="B26" s="385"/>
      <c r="C26" s="386">
        <v>0</v>
      </c>
      <c r="D26" s="366"/>
    </row>
    <row r="27" s="370" customFormat="1" ht="23.25" customHeight="1" spans="1:4">
      <c r="A27" s="384" t="s">
        <v>52</v>
      </c>
      <c r="B27" s="385"/>
      <c r="C27" s="386">
        <v>0</v>
      </c>
      <c r="D27" s="366"/>
    </row>
    <row r="28" s="370" customFormat="1" ht="23.25" customHeight="1" spans="1:4">
      <c r="A28" s="384" t="s">
        <v>53</v>
      </c>
      <c r="B28" s="385"/>
      <c r="C28" s="386">
        <v>0</v>
      </c>
      <c r="D28" s="366"/>
    </row>
    <row r="29" s="370" customFormat="1" ht="23.25" customHeight="1" spans="1:4">
      <c r="A29" s="387" t="s">
        <v>54</v>
      </c>
      <c r="B29" s="382"/>
      <c r="C29" s="386">
        <v>3.39</v>
      </c>
      <c r="D29" s="366"/>
    </row>
    <row r="30" s="369" customFormat="1" ht="23.25" customHeight="1" spans="1:4">
      <c r="A30" s="387" t="s">
        <v>55</v>
      </c>
      <c r="B30" s="382"/>
      <c r="C30" s="386">
        <v>0</v>
      </c>
      <c r="D30" s="366"/>
    </row>
    <row r="31" s="369" customFormat="1" ht="24.6" customHeight="1" spans="1:4">
      <c r="A31" s="371"/>
      <c r="B31" s="371"/>
      <c r="C31" s="372"/>
      <c r="D31" s="373"/>
    </row>
    <row r="32" s="369" customFormat="1" ht="24.6" customHeight="1" spans="1:4">
      <c r="A32" s="371"/>
      <c r="B32" s="371"/>
      <c r="C32" s="372"/>
      <c r="D32" s="372"/>
    </row>
    <row r="33" s="368" customFormat="1" ht="24.6" customHeight="1" spans="1:4">
      <c r="A33" s="371"/>
      <c r="B33" s="371"/>
      <c r="C33" s="372"/>
      <c r="D33" s="373"/>
    </row>
    <row r="34" s="369" customFormat="1" customHeight="1" spans="1:4">
      <c r="A34" s="371"/>
      <c r="B34" s="371"/>
      <c r="C34" s="372"/>
      <c r="D34" s="373"/>
    </row>
    <row r="35" s="369" customFormat="1" customHeight="1" spans="1:4">
      <c r="A35" s="371"/>
      <c r="B35" s="371"/>
      <c r="C35" s="372"/>
      <c r="D35" s="373"/>
    </row>
    <row r="36" s="369" customFormat="1" customHeight="1" spans="1:4">
      <c r="A36" s="371"/>
      <c r="B36" s="371"/>
      <c r="C36" s="372"/>
      <c r="D36" s="373"/>
    </row>
  </sheetData>
  <mergeCells count="1">
    <mergeCell ref="A2:D2"/>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94"/>
  <sheetViews>
    <sheetView showZeros="0" workbookViewId="0">
      <selection activeCell="F20" sqref="F20"/>
    </sheetView>
  </sheetViews>
  <sheetFormatPr defaultColWidth="10" defaultRowHeight="13.5" outlineLevelCol="1"/>
  <cols>
    <col min="1" max="1" width="58.375" style="101" customWidth="1"/>
    <col min="2" max="2" width="27.875" style="101" customWidth="1"/>
    <col min="3" max="3" width="15.25" style="101" customWidth="1"/>
    <col min="4" max="16384" width="10" style="101"/>
  </cols>
  <sheetData>
    <row r="1" ht="18.75" spans="1:2">
      <c r="A1" s="3" t="s">
        <v>1166</v>
      </c>
      <c r="B1" s="3"/>
    </row>
    <row r="2" ht="22.5" spans="1:2">
      <c r="A2" s="69" t="s">
        <v>1164</v>
      </c>
      <c r="B2" s="69"/>
    </row>
    <row r="3" spans="1:2">
      <c r="A3" s="102" t="s">
        <v>670</v>
      </c>
      <c r="B3" s="102"/>
    </row>
    <row r="4" ht="20.25" customHeight="1" spans="1:2">
      <c r="A4" s="103"/>
      <c r="B4" s="104" t="s">
        <v>2</v>
      </c>
    </row>
    <row r="5" ht="24" customHeight="1" spans="1:2">
      <c r="A5" s="105" t="s">
        <v>63</v>
      </c>
      <c r="B5" s="106" t="s">
        <v>1069</v>
      </c>
    </row>
    <row r="6" ht="24" customHeight="1" spans="1:2">
      <c r="A6" s="107" t="s">
        <v>651</v>
      </c>
      <c r="B6" s="108"/>
    </row>
    <row r="7" s="100" customFormat="1" ht="20.1" customHeight="1" spans="1:2">
      <c r="A7" s="109" t="s">
        <v>1167</v>
      </c>
      <c r="B7" s="110"/>
    </row>
    <row r="8" s="100" customFormat="1" ht="20.1" customHeight="1" spans="1:2">
      <c r="A8" s="109" t="s">
        <v>1168</v>
      </c>
      <c r="B8" s="110"/>
    </row>
    <row r="9" s="100" customFormat="1" ht="20.1" customHeight="1" spans="1:2">
      <c r="A9" s="109" t="s">
        <v>1169</v>
      </c>
      <c r="B9" s="110"/>
    </row>
    <row r="10" s="100" customFormat="1" ht="20.1" customHeight="1" spans="1:2">
      <c r="A10" s="109" t="s">
        <v>1170</v>
      </c>
      <c r="B10" s="110"/>
    </row>
    <row r="11" s="100" customFormat="1" ht="20.1" customHeight="1" spans="1:2">
      <c r="A11" s="109" t="s">
        <v>1171</v>
      </c>
      <c r="B11" s="110"/>
    </row>
    <row r="12" s="100" customFormat="1" ht="20.1" customHeight="1" spans="1:2">
      <c r="A12" s="109" t="s">
        <v>1172</v>
      </c>
      <c r="B12" s="110"/>
    </row>
    <row r="13" s="100" customFormat="1" ht="20.1" customHeight="1" spans="1:2">
      <c r="A13" s="109" t="s">
        <v>1173</v>
      </c>
      <c r="B13" s="110"/>
    </row>
    <row r="14" s="100" customFormat="1" ht="20.1" customHeight="1" spans="1:2">
      <c r="A14" s="109" t="s">
        <v>1174</v>
      </c>
      <c r="B14" s="110"/>
    </row>
    <row r="15" s="100" customFormat="1" ht="20.1" customHeight="1" spans="1:2">
      <c r="A15" s="109" t="s">
        <v>1175</v>
      </c>
      <c r="B15" s="110"/>
    </row>
    <row r="16" s="100" customFormat="1" ht="20.1" customHeight="1" spans="1:2">
      <c r="A16" s="109" t="s">
        <v>1176</v>
      </c>
      <c r="B16" s="110"/>
    </row>
    <row r="17" s="100" customFormat="1" ht="20.1" customHeight="1" spans="1:2">
      <c r="A17" s="109"/>
      <c r="B17" s="110"/>
    </row>
    <row r="18" ht="20.1" customHeight="1" spans="1:2">
      <c r="A18" s="111"/>
      <c r="B18" s="112"/>
    </row>
    <row r="19" ht="20.1" customHeight="1" spans="1:2">
      <c r="A19" s="111"/>
      <c r="B19" s="112"/>
    </row>
    <row r="20" ht="20.1" customHeight="1" spans="1:2">
      <c r="A20" s="111"/>
      <c r="B20" s="112"/>
    </row>
    <row r="21" ht="20.1" customHeight="1" spans="1:2">
      <c r="A21" s="113" t="s">
        <v>1177</v>
      </c>
      <c r="B21" s="113"/>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51.75" customHeight="1"/>
    <row r="83" ht="21.6" customHeight="1"/>
    <row r="84" ht="21.6" customHeight="1"/>
    <row r="85" ht="21.6" customHeight="1"/>
    <row r="86" ht="21.6" customHeight="1"/>
    <row r="88" ht="20.1" customHeight="1"/>
    <row r="89" ht="20.1" customHeight="1"/>
    <row r="90" ht="51.75" customHeight="1"/>
    <row r="91" ht="21.6" customHeight="1"/>
    <row r="92" ht="21.6" customHeight="1"/>
    <row r="93" ht="21.6" customHeight="1"/>
    <row r="94" ht="21.6" customHeight="1"/>
  </sheetData>
  <mergeCells count="4">
    <mergeCell ref="A1:B1"/>
    <mergeCell ref="A2:B2"/>
    <mergeCell ref="A3:B3"/>
    <mergeCell ref="A21:B21"/>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23"/>
  <sheetViews>
    <sheetView showZeros="0" workbookViewId="0">
      <selection activeCell="G18" sqref="G18"/>
    </sheetView>
  </sheetViews>
  <sheetFormatPr defaultColWidth="9" defaultRowHeight="20.1" customHeight="1" outlineLevelCol="4"/>
  <cols>
    <col min="1" max="1" width="37.875" style="64" customWidth="1"/>
    <col min="2" max="2" width="12.75" style="65" customWidth="1"/>
    <col min="3" max="3" width="32.5" style="66" customWidth="1"/>
    <col min="4" max="4" width="13.5" style="67" customWidth="1"/>
    <col min="5" max="5" width="13" style="68" customWidth="1"/>
    <col min="6" max="16384" width="9" style="68"/>
  </cols>
  <sheetData>
    <row r="1" customHeight="1" spans="1:4">
      <c r="A1" s="3" t="s">
        <v>1178</v>
      </c>
      <c r="B1" s="3"/>
      <c r="C1" s="3"/>
      <c r="D1" s="3"/>
    </row>
    <row r="2" ht="29.25" customHeight="1" spans="1:4">
      <c r="A2" s="69" t="s">
        <v>1179</v>
      </c>
      <c r="B2" s="69"/>
      <c r="C2" s="69"/>
      <c r="D2" s="69"/>
    </row>
    <row r="3" customHeight="1" spans="1:4">
      <c r="A3" s="70"/>
      <c r="B3" s="70"/>
      <c r="C3" s="70"/>
      <c r="D3" s="71" t="s">
        <v>2</v>
      </c>
    </row>
    <row r="4" ht="24" customHeight="1" spans="1:4">
      <c r="A4" s="72" t="s">
        <v>587</v>
      </c>
      <c r="B4" s="73" t="s">
        <v>650</v>
      </c>
      <c r="C4" s="72" t="s">
        <v>136</v>
      </c>
      <c r="D4" s="73" t="s">
        <v>650</v>
      </c>
    </row>
    <row r="5" ht="24" customHeight="1" spans="1:5">
      <c r="A5" s="92" t="s">
        <v>64</v>
      </c>
      <c r="B5" s="61">
        <f>B6+B18</f>
        <v>0</v>
      </c>
      <c r="C5" s="92" t="s">
        <v>64</v>
      </c>
      <c r="D5" s="61">
        <f>D6+D18</f>
        <v>0</v>
      </c>
      <c r="E5" s="65"/>
    </row>
    <row r="6" ht="24" customHeight="1" spans="1:5">
      <c r="A6" s="60" t="s">
        <v>65</v>
      </c>
      <c r="B6" s="61">
        <f>SUM(B7:B17)</f>
        <v>0</v>
      </c>
      <c r="C6" s="93" t="s">
        <v>66</v>
      </c>
      <c r="D6" s="61">
        <f>SUM(D7:D12)</f>
        <v>0</v>
      </c>
      <c r="E6" s="65"/>
    </row>
    <row r="7" customHeight="1" spans="1:4">
      <c r="A7" s="46" t="s">
        <v>697</v>
      </c>
      <c r="B7" s="15"/>
      <c r="C7" s="46" t="s">
        <v>698</v>
      </c>
      <c r="D7" s="15"/>
    </row>
    <row r="8" customHeight="1" spans="1:4">
      <c r="A8" s="46" t="s">
        <v>1180</v>
      </c>
      <c r="B8" s="15"/>
      <c r="C8" s="46" t="s">
        <v>1181</v>
      </c>
      <c r="D8" s="15"/>
    </row>
    <row r="9" customHeight="1" spans="1:4">
      <c r="A9" s="46" t="s">
        <v>1182</v>
      </c>
      <c r="B9" s="15"/>
      <c r="C9" s="46" t="s">
        <v>1183</v>
      </c>
      <c r="D9" s="15"/>
    </row>
    <row r="10" customHeight="1" spans="1:4">
      <c r="A10" s="46" t="s">
        <v>1184</v>
      </c>
      <c r="B10" s="15"/>
      <c r="C10" s="46" t="s">
        <v>1185</v>
      </c>
      <c r="D10" s="15"/>
    </row>
    <row r="11" customHeight="1" spans="1:4">
      <c r="A11" s="46" t="s">
        <v>1186</v>
      </c>
      <c r="B11" s="15"/>
      <c r="C11" s="46" t="s">
        <v>751</v>
      </c>
      <c r="D11" s="15"/>
    </row>
    <row r="12" customHeight="1" spans="1:4">
      <c r="A12" s="46" t="s">
        <v>1187</v>
      </c>
      <c r="B12" s="15"/>
      <c r="C12" s="46" t="s">
        <v>762</v>
      </c>
      <c r="D12" s="15"/>
    </row>
    <row r="13" customHeight="1" spans="1:4">
      <c r="A13" s="46" t="s">
        <v>1188</v>
      </c>
      <c r="B13" s="15"/>
      <c r="C13" s="46"/>
      <c r="D13" s="46"/>
    </row>
    <row r="14" customHeight="1" spans="1:4">
      <c r="A14" s="46" t="s">
        <v>1189</v>
      </c>
      <c r="B14" s="15"/>
      <c r="C14" s="46"/>
      <c r="D14" s="46"/>
    </row>
    <row r="15" customHeight="1" spans="1:4">
      <c r="A15" s="46" t="s">
        <v>1190</v>
      </c>
      <c r="B15" s="15"/>
      <c r="C15" s="46"/>
      <c r="D15" s="46"/>
    </row>
    <row r="16" customHeight="1" spans="1:4">
      <c r="A16" s="94" t="s">
        <v>1191</v>
      </c>
      <c r="B16" s="15"/>
      <c r="C16" s="46"/>
      <c r="D16" s="46"/>
    </row>
    <row r="17" customHeight="1" spans="1:4">
      <c r="A17" s="46" t="s">
        <v>1192</v>
      </c>
      <c r="B17" s="15"/>
      <c r="C17" s="95"/>
      <c r="D17" s="95"/>
    </row>
    <row r="18" customHeight="1" spans="1:4">
      <c r="A18" s="60" t="s">
        <v>109</v>
      </c>
      <c r="B18" s="61">
        <f>SUM(B19:B20)</f>
        <v>0</v>
      </c>
      <c r="C18" s="60" t="s">
        <v>111</v>
      </c>
      <c r="D18" s="61">
        <f>SUM(D19:D21)</f>
        <v>0</v>
      </c>
    </row>
    <row r="19" customHeight="1" spans="1:4">
      <c r="A19" s="46" t="s">
        <v>112</v>
      </c>
      <c r="B19" s="96"/>
      <c r="C19" s="46" t="s">
        <v>1193</v>
      </c>
      <c r="D19" s="96"/>
    </row>
    <row r="20" customHeight="1" spans="1:4">
      <c r="A20" s="97" t="s">
        <v>1194</v>
      </c>
      <c r="B20" s="96"/>
      <c r="C20" s="46" t="s">
        <v>719</v>
      </c>
      <c r="D20" s="96"/>
    </row>
    <row r="21" customHeight="1" spans="1:4">
      <c r="A21" s="98" t="s">
        <v>126</v>
      </c>
      <c r="B21" s="99"/>
      <c r="C21" s="76" t="s">
        <v>1195</v>
      </c>
      <c r="D21" s="99"/>
    </row>
    <row r="22" customHeight="1" spans="1:4">
      <c r="A22" s="98"/>
      <c r="B22" s="99"/>
      <c r="C22" s="98" t="s">
        <v>129</v>
      </c>
      <c r="D22" s="99"/>
    </row>
    <row r="23" ht="35.1" customHeight="1" spans="1:4">
      <c r="A23" s="23" t="s">
        <v>1196</v>
      </c>
      <c r="B23" s="23"/>
      <c r="C23" s="23"/>
      <c r="D23" s="23"/>
    </row>
  </sheetData>
  <mergeCells count="5">
    <mergeCell ref="A1:B1"/>
    <mergeCell ref="C1:D1"/>
    <mergeCell ref="A2:D2"/>
    <mergeCell ref="A3:C3"/>
    <mergeCell ref="A23:D23"/>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B18 D18" formulaRange="1"/>
  </ignoredError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28"/>
  <sheetViews>
    <sheetView workbookViewId="0">
      <selection activeCell="I16" sqref="I16"/>
    </sheetView>
  </sheetViews>
  <sheetFormatPr defaultColWidth="9" defaultRowHeight="20.1" customHeight="1" outlineLevelCol="3"/>
  <cols>
    <col min="1" max="1" width="70.75" style="84" customWidth="1"/>
    <col min="2" max="2" width="30.375" style="67" customWidth="1"/>
    <col min="3" max="16384" width="9" style="68"/>
  </cols>
  <sheetData>
    <row r="1" customHeight="1" spans="1:2">
      <c r="A1" s="3" t="s">
        <v>1197</v>
      </c>
      <c r="B1" s="3"/>
    </row>
    <row r="2" ht="35.25" customHeight="1" spans="1:4">
      <c r="A2" s="69" t="s">
        <v>1198</v>
      </c>
      <c r="B2" s="69"/>
      <c r="D2" s="85"/>
    </row>
    <row r="3" customHeight="1" spans="1:2">
      <c r="A3" s="86"/>
      <c r="B3" s="71" t="s">
        <v>2</v>
      </c>
    </row>
    <row r="4" ht="24" customHeight="1" spans="1:2">
      <c r="A4" s="87" t="s">
        <v>136</v>
      </c>
      <c r="B4" s="87" t="s">
        <v>1069</v>
      </c>
    </row>
    <row r="5" ht="21.75" customHeight="1" spans="1:2">
      <c r="A5" s="88" t="s">
        <v>66</v>
      </c>
      <c r="B5" s="61"/>
    </row>
    <row r="6" customHeight="1" spans="1:2">
      <c r="A6" s="89" t="s">
        <v>698</v>
      </c>
      <c r="B6" s="90"/>
    </row>
    <row r="7" customHeight="1" spans="1:2">
      <c r="A7" s="89" t="s">
        <v>1199</v>
      </c>
      <c r="B7" s="90"/>
    </row>
    <row r="8" customHeight="1" spans="1:2">
      <c r="A8" s="89" t="s">
        <v>1200</v>
      </c>
      <c r="B8" s="90"/>
    </row>
    <row r="9" customHeight="1" spans="1:2">
      <c r="A9" s="89" t="s">
        <v>1181</v>
      </c>
      <c r="B9" s="91"/>
    </row>
    <row r="10" customHeight="1" spans="1:2">
      <c r="A10" s="89" t="s">
        <v>1201</v>
      </c>
      <c r="B10" s="91"/>
    </row>
    <row r="11" customHeight="1" spans="1:2">
      <c r="A11" s="89" t="s">
        <v>1202</v>
      </c>
      <c r="B11" s="91"/>
    </row>
    <row r="12" customHeight="1" spans="1:2">
      <c r="A12" s="89"/>
      <c r="B12" s="91"/>
    </row>
    <row r="13" customHeight="1" spans="1:2">
      <c r="A13" s="89"/>
      <c r="B13" s="91"/>
    </row>
    <row r="14" customHeight="1" spans="1:2">
      <c r="A14" s="89"/>
      <c r="B14" s="91"/>
    </row>
    <row r="15" customHeight="1" spans="1:2">
      <c r="A15" s="89"/>
      <c r="B15" s="91"/>
    </row>
    <row r="16" customHeight="1" spans="1:2">
      <c r="A16" s="89"/>
      <c r="B16" s="91"/>
    </row>
    <row r="17" customHeight="1" spans="1:2">
      <c r="A17" s="89"/>
      <c r="B17" s="91"/>
    </row>
    <row r="18" customHeight="1" spans="1:2">
      <c r="A18" s="89"/>
      <c r="B18" s="91"/>
    </row>
    <row r="19" customHeight="1" spans="1:2">
      <c r="A19" s="89"/>
      <c r="B19" s="91"/>
    </row>
    <row r="20" customHeight="1" spans="1:2">
      <c r="A20" s="89"/>
      <c r="B20" s="91"/>
    </row>
    <row r="21" customHeight="1" spans="1:2">
      <c r="A21" s="89"/>
      <c r="B21" s="91"/>
    </row>
    <row r="22" customHeight="1" spans="1:2">
      <c r="A22" s="89"/>
      <c r="B22" s="91"/>
    </row>
    <row r="23" customHeight="1" spans="1:2">
      <c r="A23" s="89"/>
      <c r="B23" s="91"/>
    </row>
    <row r="24" customHeight="1" spans="1:2">
      <c r="A24" s="89"/>
      <c r="B24" s="91"/>
    </row>
    <row r="25" customHeight="1" spans="1:2">
      <c r="A25" s="89"/>
      <c r="B25" s="91"/>
    </row>
    <row r="26" customHeight="1" spans="1:2">
      <c r="A26" s="89"/>
      <c r="B26" s="91"/>
    </row>
    <row r="27" customHeight="1" spans="1:2">
      <c r="A27" s="89"/>
      <c r="B27" s="91"/>
    </row>
    <row r="28" ht="35.1" customHeight="1" spans="1:2">
      <c r="A28" s="23" t="s">
        <v>1203</v>
      </c>
      <c r="B28" s="23"/>
    </row>
  </sheetData>
  <mergeCells count="3">
    <mergeCell ref="A1:B1"/>
    <mergeCell ref="A2:B2"/>
    <mergeCell ref="A28:B28"/>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6"/>
  <sheetViews>
    <sheetView showZeros="0" workbookViewId="0">
      <selection activeCell="H11" sqref="H11"/>
    </sheetView>
  </sheetViews>
  <sheetFormatPr defaultColWidth="9" defaultRowHeight="20.1" customHeight="1" outlineLevelCol="4"/>
  <cols>
    <col min="1" max="1" width="39.25" style="64" customWidth="1"/>
    <col min="2" max="2" width="11.875" style="65" customWidth="1"/>
    <col min="3" max="3" width="40.125" style="66" customWidth="1"/>
    <col min="4" max="4" width="11.625" style="67" customWidth="1"/>
    <col min="5" max="5" width="13" style="68" customWidth="1"/>
    <col min="6" max="16384" width="9" style="68"/>
  </cols>
  <sheetData>
    <row r="1" customHeight="1" spans="1:4">
      <c r="A1" s="3" t="s">
        <v>1204</v>
      </c>
      <c r="B1" s="3"/>
      <c r="C1" s="3"/>
      <c r="D1" s="3"/>
    </row>
    <row r="2" ht="29.25" customHeight="1" spans="1:4">
      <c r="A2" s="69" t="s">
        <v>1205</v>
      </c>
      <c r="B2" s="69"/>
      <c r="C2" s="69"/>
      <c r="D2" s="69"/>
    </row>
    <row r="3" customHeight="1" spans="1:4">
      <c r="A3" s="70"/>
      <c r="B3" s="70"/>
      <c r="C3" s="70"/>
      <c r="D3" s="71" t="s">
        <v>2</v>
      </c>
    </row>
    <row r="4" ht="24" customHeight="1" spans="1:4">
      <c r="A4" s="72" t="s">
        <v>771</v>
      </c>
      <c r="B4" s="73" t="s">
        <v>650</v>
      </c>
      <c r="C4" s="72" t="s">
        <v>136</v>
      </c>
      <c r="D4" s="73" t="s">
        <v>650</v>
      </c>
    </row>
    <row r="5" ht="33.75" customHeight="1" spans="1:5">
      <c r="A5" s="74" t="s">
        <v>588</v>
      </c>
      <c r="B5" s="61">
        <f>SUM(B6:B13)</f>
        <v>0</v>
      </c>
      <c r="C5" s="75" t="s">
        <v>589</v>
      </c>
      <c r="D5" s="61">
        <f>SUM(D6:D15)</f>
        <v>0</v>
      </c>
      <c r="E5" s="65"/>
    </row>
    <row r="6" ht="33.75" customHeight="1" spans="1:5">
      <c r="A6" s="76" t="s">
        <v>772</v>
      </c>
      <c r="B6" s="15"/>
      <c r="C6" s="77" t="s">
        <v>773</v>
      </c>
      <c r="D6" s="15"/>
      <c r="E6" s="78"/>
    </row>
    <row r="7" ht="33.75" customHeight="1" spans="1:5">
      <c r="A7" s="76" t="s">
        <v>774</v>
      </c>
      <c r="B7" s="79"/>
      <c r="C7" s="80" t="s">
        <v>1206</v>
      </c>
      <c r="D7" s="79"/>
      <c r="E7" s="78"/>
    </row>
    <row r="8" ht="33.75" customHeight="1" spans="1:4">
      <c r="A8" s="76" t="s">
        <v>778</v>
      </c>
      <c r="B8" s="79"/>
      <c r="C8" s="80" t="s">
        <v>777</v>
      </c>
      <c r="D8" s="79"/>
    </row>
    <row r="9" ht="33.75" customHeight="1" spans="1:4">
      <c r="A9" s="76" t="s">
        <v>780</v>
      </c>
      <c r="B9" s="79"/>
      <c r="C9" s="80" t="s">
        <v>781</v>
      </c>
      <c r="D9" s="79"/>
    </row>
    <row r="10" ht="33.75" customHeight="1" spans="1:4">
      <c r="A10" s="76" t="s">
        <v>782</v>
      </c>
      <c r="B10" s="79"/>
      <c r="C10" s="80" t="s">
        <v>785</v>
      </c>
      <c r="D10" s="79"/>
    </row>
    <row r="11" ht="33.75" customHeight="1" spans="1:4">
      <c r="A11" s="76" t="s">
        <v>784</v>
      </c>
      <c r="B11" s="79"/>
      <c r="C11" s="80" t="s">
        <v>787</v>
      </c>
      <c r="D11" s="15"/>
    </row>
    <row r="12" ht="33.75" customHeight="1" spans="1:4">
      <c r="A12" s="76" t="s">
        <v>788</v>
      </c>
      <c r="B12" s="79"/>
      <c r="C12" s="80" t="s">
        <v>789</v>
      </c>
      <c r="D12" s="79"/>
    </row>
    <row r="13" ht="33.75" customHeight="1" spans="1:4">
      <c r="A13" s="76" t="s">
        <v>790</v>
      </c>
      <c r="B13" s="79"/>
      <c r="C13" s="80" t="s">
        <v>791</v>
      </c>
      <c r="D13" s="79"/>
    </row>
    <row r="14" ht="33.75" customHeight="1" spans="1:4">
      <c r="A14" s="81"/>
      <c r="B14" s="82"/>
      <c r="C14" s="80" t="s">
        <v>793</v>
      </c>
      <c r="D14" s="79"/>
    </row>
    <row r="15" ht="33.75" customHeight="1" spans="1:4">
      <c r="A15" s="81"/>
      <c r="B15" s="83"/>
      <c r="C15" s="80" t="s">
        <v>794</v>
      </c>
      <c r="D15" s="15"/>
    </row>
    <row r="16" ht="27" customHeight="1" spans="1:4">
      <c r="A16" s="23" t="s">
        <v>1207</v>
      </c>
      <c r="B16" s="23"/>
      <c r="C16" s="23"/>
      <c r="D16" s="23"/>
    </row>
  </sheetData>
  <mergeCells count="5">
    <mergeCell ref="A1:B1"/>
    <mergeCell ref="C1:D1"/>
    <mergeCell ref="A2:D2"/>
    <mergeCell ref="A3:C3"/>
    <mergeCell ref="A16:D16"/>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2"/>
  <sheetViews>
    <sheetView showZeros="0" workbookViewId="0">
      <selection activeCell="I15" sqref="I15"/>
    </sheetView>
  </sheetViews>
  <sheetFormatPr defaultColWidth="12.75" defaultRowHeight="13.5" outlineLevelCol="5"/>
  <cols>
    <col min="1" max="1" width="29.625" style="32" customWidth="1"/>
    <col min="2" max="2" width="13.5" style="33" customWidth="1"/>
    <col min="3" max="3" width="35.5" style="34" customWidth="1"/>
    <col min="4" max="4" width="13.5" style="35" customWidth="1"/>
    <col min="5" max="5" width="9" style="32" customWidth="1"/>
    <col min="6" max="6" width="11.25" style="32" customWidth="1"/>
    <col min="7" max="250" width="9" style="32" customWidth="1"/>
    <col min="251" max="251" width="29.625" style="32" customWidth="1"/>
    <col min="252" max="252" width="12.75" style="32"/>
    <col min="253" max="253" width="29.75" style="32" customWidth="1"/>
    <col min="254" max="254" width="17" style="32" customWidth="1"/>
    <col min="255" max="255" width="37" style="32" customWidth="1"/>
    <col min="256" max="256" width="17.375" style="32" customWidth="1"/>
    <col min="257" max="506" width="9" style="32" customWidth="1"/>
    <col min="507" max="507" width="29.625" style="32" customWidth="1"/>
    <col min="508" max="508" width="12.75" style="32"/>
    <col min="509" max="509" width="29.75" style="32" customWidth="1"/>
    <col min="510" max="510" width="17" style="32" customWidth="1"/>
    <col min="511" max="511" width="37" style="32" customWidth="1"/>
    <col min="512" max="512" width="17.375" style="32" customWidth="1"/>
    <col min="513" max="762" width="9" style="32" customWidth="1"/>
    <col min="763" max="763" width="29.625" style="32" customWidth="1"/>
    <col min="764" max="764" width="12.75" style="32"/>
    <col min="765" max="765" width="29.75" style="32" customWidth="1"/>
    <col min="766" max="766" width="17" style="32" customWidth="1"/>
    <col min="767" max="767" width="37" style="32" customWidth="1"/>
    <col min="768" max="768" width="17.375" style="32" customWidth="1"/>
    <col min="769" max="1018" width="9" style="32" customWidth="1"/>
    <col min="1019" max="1019" width="29.625" style="32" customWidth="1"/>
    <col min="1020" max="1020" width="12.75" style="32"/>
    <col min="1021" max="1021" width="29.75" style="32" customWidth="1"/>
    <col min="1022" max="1022" width="17" style="32" customWidth="1"/>
    <col min="1023" max="1023" width="37" style="32" customWidth="1"/>
    <col min="1024" max="1024" width="17.375" style="32" customWidth="1"/>
    <col min="1025" max="1274" width="9" style="32" customWidth="1"/>
    <col min="1275" max="1275" width="29.625" style="32" customWidth="1"/>
    <col min="1276" max="1276" width="12.75" style="32"/>
    <col min="1277" max="1277" width="29.75" style="32" customWidth="1"/>
    <col min="1278" max="1278" width="17" style="32" customWidth="1"/>
    <col min="1279" max="1279" width="37" style="32" customWidth="1"/>
    <col min="1280" max="1280" width="17.375" style="32" customWidth="1"/>
    <col min="1281" max="1530" width="9" style="32" customWidth="1"/>
    <col min="1531" max="1531" width="29.625" style="32" customWidth="1"/>
    <col min="1532" max="1532" width="12.75" style="32"/>
    <col min="1533" max="1533" width="29.75" style="32" customWidth="1"/>
    <col min="1534" max="1534" width="17" style="32" customWidth="1"/>
    <col min="1535" max="1535" width="37" style="32" customWidth="1"/>
    <col min="1536" max="1536" width="17.375" style="32" customWidth="1"/>
    <col min="1537" max="1786" width="9" style="32" customWidth="1"/>
    <col min="1787" max="1787" width="29.625" style="32" customWidth="1"/>
    <col min="1788" max="1788" width="12.75" style="32"/>
    <col min="1789" max="1789" width="29.75" style="32" customWidth="1"/>
    <col min="1790" max="1790" width="17" style="32" customWidth="1"/>
    <col min="1791" max="1791" width="37" style="32" customWidth="1"/>
    <col min="1792" max="1792" width="17.375" style="32" customWidth="1"/>
    <col min="1793" max="2042" width="9" style="32" customWidth="1"/>
    <col min="2043" max="2043" width="29.625" style="32" customWidth="1"/>
    <col min="2044" max="2044" width="12.75" style="32"/>
    <col min="2045" max="2045" width="29.75" style="32" customWidth="1"/>
    <col min="2046" max="2046" width="17" style="32" customWidth="1"/>
    <col min="2047" max="2047" width="37" style="32" customWidth="1"/>
    <col min="2048" max="2048" width="17.375" style="32" customWidth="1"/>
    <col min="2049" max="2298" width="9" style="32" customWidth="1"/>
    <col min="2299" max="2299" width="29.625" style="32" customWidth="1"/>
    <col min="2300" max="2300" width="12.75" style="32"/>
    <col min="2301" max="2301" width="29.75" style="32" customWidth="1"/>
    <col min="2302" max="2302" width="17" style="32" customWidth="1"/>
    <col min="2303" max="2303" width="37" style="32" customWidth="1"/>
    <col min="2304" max="2304" width="17.375" style="32" customWidth="1"/>
    <col min="2305" max="2554" width="9" style="32" customWidth="1"/>
    <col min="2555" max="2555" width="29.625" style="32" customWidth="1"/>
    <col min="2556" max="2556" width="12.75" style="32"/>
    <col min="2557" max="2557" width="29.75" style="32" customWidth="1"/>
    <col min="2558" max="2558" width="17" style="32" customWidth="1"/>
    <col min="2559" max="2559" width="37" style="32" customWidth="1"/>
    <col min="2560" max="2560" width="17.375" style="32" customWidth="1"/>
    <col min="2561" max="2810" width="9" style="32" customWidth="1"/>
    <col min="2811" max="2811" width="29.625" style="32" customWidth="1"/>
    <col min="2812" max="2812" width="12.75" style="32"/>
    <col min="2813" max="2813" width="29.75" style="32" customWidth="1"/>
    <col min="2814" max="2814" width="17" style="32" customWidth="1"/>
    <col min="2815" max="2815" width="37" style="32" customWidth="1"/>
    <col min="2816" max="2816" width="17.375" style="32" customWidth="1"/>
    <col min="2817" max="3066" width="9" style="32" customWidth="1"/>
    <col min="3067" max="3067" width="29.625" style="32" customWidth="1"/>
    <col min="3068" max="3068" width="12.75" style="32"/>
    <col min="3069" max="3069" width="29.75" style="32" customWidth="1"/>
    <col min="3070" max="3070" width="17" style="32" customWidth="1"/>
    <col min="3071" max="3071" width="37" style="32" customWidth="1"/>
    <col min="3072" max="3072" width="17.375" style="32" customWidth="1"/>
    <col min="3073" max="3322" width="9" style="32" customWidth="1"/>
    <col min="3323" max="3323" width="29.625" style="32" customWidth="1"/>
    <col min="3324" max="3324" width="12.75" style="32"/>
    <col min="3325" max="3325" width="29.75" style="32" customWidth="1"/>
    <col min="3326" max="3326" width="17" style="32" customWidth="1"/>
    <col min="3327" max="3327" width="37" style="32" customWidth="1"/>
    <col min="3328" max="3328" width="17.375" style="32" customWidth="1"/>
    <col min="3329" max="3578" width="9" style="32" customWidth="1"/>
    <col min="3579" max="3579" width="29.625" style="32" customWidth="1"/>
    <col min="3580" max="3580" width="12.75" style="32"/>
    <col min="3581" max="3581" width="29.75" style="32" customWidth="1"/>
    <col min="3582" max="3582" width="17" style="32" customWidth="1"/>
    <col min="3583" max="3583" width="37" style="32" customWidth="1"/>
    <col min="3584" max="3584" width="17.375" style="32" customWidth="1"/>
    <col min="3585" max="3834" width="9" style="32" customWidth="1"/>
    <col min="3835" max="3835" width="29.625" style="32" customWidth="1"/>
    <col min="3836" max="3836" width="12.75" style="32"/>
    <col min="3837" max="3837" width="29.75" style="32" customWidth="1"/>
    <col min="3838" max="3838" width="17" style="32" customWidth="1"/>
    <col min="3839" max="3839" width="37" style="32" customWidth="1"/>
    <col min="3840" max="3840" width="17.375" style="32" customWidth="1"/>
    <col min="3841" max="4090" width="9" style="32" customWidth="1"/>
    <col min="4091" max="4091" width="29.625" style="32" customWidth="1"/>
    <col min="4092" max="4092" width="12.75" style="32"/>
    <col min="4093" max="4093" width="29.75" style="32" customWidth="1"/>
    <col min="4094" max="4094" width="17" style="32" customWidth="1"/>
    <col min="4095" max="4095" width="37" style="32" customWidth="1"/>
    <col min="4096" max="4096" width="17.375" style="32" customWidth="1"/>
    <col min="4097" max="4346" width="9" style="32" customWidth="1"/>
    <col min="4347" max="4347" width="29.625" style="32" customWidth="1"/>
    <col min="4348" max="4348" width="12.75" style="32"/>
    <col min="4349" max="4349" width="29.75" style="32" customWidth="1"/>
    <col min="4350" max="4350" width="17" style="32" customWidth="1"/>
    <col min="4351" max="4351" width="37" style="32" customWidth="1"/>
    <col min="4352" max="4352" width="17.375" style="32" customWidth="1"/>
    <col min="4353" max="4602" width="9" style="32" customWidth="1"/>
    <col min="4603" max="4603" width="29.625" style="32" customWidth="1"/>
    <col min="4604" max="4604" width="12.75" style="32"/>
    <col min="4605" max="4605" width="29.75" style="32" customWidth="1"/>
    <col min="4606" max="4606" width="17" style="32" customWidth="1"/>
    <col min="4607" max="4607" width="37" style="32" customWidth="1"/>
    <col min="4608" max="4608" width="17.375" style="32" customWidth="1"/>
    <col min="4609" max="4858" width="9" style="32" customWidth="1"/>
    <col min="4859" max="4859" width="29.625" style="32" customWidth="1"/>
    <col min="4860" max="4860" width="12.75" style="32"/>
    <col min="4861" max="4861" width="29.75" style="32" customWidth="1"/>
    <col min="4862" max="4862" width="17" style="32" customWidth="1"/>
    <col min="4863" max="4863" width="37" style="32" customWidth="1"/>
    <col min="4864" max="4864" width="17.375" style="32" customWidth="1"/>
    <col min="4865" max="5114" width="9" style="32" customWidth="1"/>
    <col min="5115" max="5115" width="29.625" style="32" customWidth="1"/>
    <col min="5116" max="5116" width="12.75" style="32"/>
    <col min="5117" max="5117" width="29.75" style="32" customWidth="1"/>
    <col min="5118" max="5118" width="17" style="32" customWidth="1"/>
    <col min="5119" max="5119" width="37" style="32" customWidth="1"/>
    <col min="5120" max="5120" width="17.375" style="32" customWidth="1"/>
    <col min="5121" max="5370" width="9" style="32" customWidth="1"/>
    <col min="5371" max="5371" width="29.625" style="32" customWidth="1"/>
    <col min="5372" max="5372" width="12.75" style="32"/>
    <col min="5373" max="5373" width="29.75" style="32" customWidth="1"/>
    <col min="5374" max="5374" width="17" style="32" customWidth="1"/>
    <col min="5375" max="5375" width="37" style="32" customWidth="1"/>
    <col min="5376" max="5376" width="17.375" style="32" customWidth="1"/>
    <col min="5377" max="5626" width="9" style="32" customWidth="1"/>
    <col min="5627" max="5627" width="29.625" style="32" customWidth="1"/>
    <col min="5628" max="5628" width="12.75" style="32"/>
    <col min="5629" max="5629" width="29.75" style="32" customWidth="1"/>
    <col min="5630" max="5630" width="17" style="32" customWidth="1"/>
    <col min="5631" max="5631" width="37" style="32" customWidth="1"/>
    <col min="5632" max="5632" width="17.375" style="32" customWidth="1"/>
    <col min="5633" max="5882" width="9" style="32" customWidth="1"/>
    <col min="5883" max="5883" width="29.625" style="32" customWidth="1"/>
    <col min="5884" max="5884" width="12.75" style="32"/>
    <col min="5885" max="5885" width="29.75" style="32" customWidth="1"/>
    <col min="5886" max="5886" width="17" style="32" customWidth="1"/>
    <col min="5887" max="5887" width="37" style="32" customWidth="1"/>
    <col min="5888" max="5888" width="17.375" style="32" customWidth="1"/>
    <col min="5889" max="6138" width="9" style="32" customWidth="1"/>
    <col min="6139" max="6139" width="29.625" style="32" customWidth="1"/>
    <col min="6140" max="6140" width="12.75" style="32"/>
    <col min="6141" max="6141" width="29.75" style="32" customWidth="1"/>
    <col min="6142" max="6142" width="17" style="32" customWidth="1"/>
    <col min="6143" max="6143" width="37" style="32" customWidth="1"/>
    <col min="6144" max="6144" width="17.375" style="32" customWidth="1"/>
    <col min="6145" max="6394" width="9" style="32" customWidth="1"/>
    <col min="6395" max="6395" width="29.625" style="32" customWidth="1"/>
    <col min="6396" max="6396" width="12.75" style="32"/>
    <col min="6397" max="6397" width="29.75" style="32" customWidth="1"/>
    <col min="6398" max="6398" width="17" style="32" customWidth="1"/>
    <col min="6399" max="6399" width="37" style="32" customWidth="1"/>
    <col min="6400" max="6400" width="17.375" style="32" customWidth="1"/>
    <col min="6401" max="6650" width="9" style="32" customWidth="1"/>
    <col min="6651" max="6651" width="29.625" style="32" customWidth="1"/>
    <col min="6652" max="6652" width="12.75" style="32"/>
    <col min="6653" max="6653" width="29.75" style="32" customWidth="1"/>
    <col min="6654" max="6654" width="17" style="32" customWidth="1"/>
    <col min="6655" max="6655" width="37" style="32" customWidth="1"/>
    <col min="6656" max="6656" width="17.375" style="32" customWidth="1"/>
    <col min="6657" max="6906" width="9" style="32" customWidth="1"/>
    <col min="6907" max="6907" width="29.625" style="32" customWidth="1"/>
    <col min="6908" max="6908" width="12.75" style="32"/>
    <col min="6909" max="6909" width="29.75" style="32" customWidth="1"/>
    <col min="6910" max="6910" width="17" style="32" customWidth="1"/>
    <col min="6911" max="6911" width="37" style="32" customWidth="1"/>
    <col min="6912" max="6912" width="17.375" style="32" customWidth="1"/>
    <col min="6913" max="7162" width="9" style="32" customWidth="1"/>
    <col min="7163" max="7163" width="29.625" style="32" customWidth="1"/>
    <col min="7164" max="7164" width="12.75" style="32"/>
    <col min="7165" max="7165" width="29.75" style="32" customWidth="1"/>
    <col min="7166" max="7166" width="17" style="32" customWidth="1"/>
    <col min="7167" max="7167" width="37" style="32" customWidth="1"/>
    <col min="7168" max="7168" width="17.375" style="32" customWidth="1"/>
    <col min="7169" max="7418" width="9" style="32" customWidth="1"/>
    <col min="7419" max="7419" width="29.625" style="32" customWidth="1"/>
    <col min="7420" max="7420" width="12.75" style="32"/>
    <col min="7421" max="7421" width="29.75" style="32" customWidth="1"/>
    <col min="7422" max="7422" width="17" style="32" customWidth="1"/>
    <col min="7423" max="7423" width="37" style="32" customWidth="1"/>
    <col min="7424" max="7424" width="17.375" style="32" customWidth="1"/>
    <col min="7425" max="7674" width="9" style="32" customWidth="1"/>
    <col min="7675" max="7675" width="29.625" style="32" customWidth="1"/>
    <col min="7676" max="7676" width="12.75" style="32"/>
    <col min="7677" max="7677" width="29.75" style="32" customWidth="1"/>
    <col min="7678" max="7678" width="17" style="32" customWidth="1"/>
    <col min="7679" max="7679" width="37" style="32" customWidth="1"/>
    <col min="7680" max="7680" width="17.375" style="32" customWidth="1"/>
    <col min="7681" max="7930" width="9" style="32" customWidth="1"/>
    <col min="7931" max="7931" width="29.625" style="32" customWidth="1"/>
    <col min="7932" max="7932" width="12.75" style="32"/>
    <col min="7933" max="7933" width="29.75" style="32" customWidth="1"/>
    <col min="7934" max="7934" width="17" style="32" customWidth="1"/>
    <col min="7935" max="7935" width="37" style="32" customWidth="1"/>
    <col min="7936" max="7936" width="17.375" style="32" customWidth="1"/>
    <col min="7937" max="8186" width="9" style="32" customWidth="1"/>
    <col min="8187" max="8187" width="29.625" style="32" customWidth="1"/>
    <col min="8188" max="8188" width="12.75" style="32"/>
    <col min="8189" max="8189" width="29.75" style="32" customWidth="1"/>
    <col min="8190" max="8190" width="17" style="32" customWidth="1"/>
    <col min="8191" max="8191" width="37" style="32" customWidth="1"/>
    <col min="8192" max="8192" width="17.375" style="32" customWidth="1"/>
    <col min="8193" max="8442" width="9" style="32" customWidth="1"/>
    <col min="8443" max="8443" width="29.625" style="32" customWidth="1"/>
    <col min="8444" max="8444" width="12.75" style="32"/>
    <col min="8445" max="8445" width="29.75" style="32" customWidth="1"/>
    <col min="8446" max="8446" width="17" style="32" customWidth="1"/>
    <col min="8447" max="8447" width="37" style="32" customWidth="1"/>
    <col min="8448" max="8448" width="17.375" style="32" customWidth="1"/>
    <col min="8449" max="8698" width="9" style="32" customWidth="1"/>
    <col min="8699" max="8699" width="29.625" style="32" customWidth="1"/>
    <col min="8700" max="8700" width="12.75" style="32"/>
    <col min="8701" max="8701" width="29.75" style="32" customWidth="1"/>
    <col min="8702" max="8702" width="17" style="32" customWidth="1"/>
    <col min="8703" max="8703" width="37" style="32" customWidth="1"/>
    <col min="8704" max="8704" width="17.375" style="32" customWidth="1"/>
    <col min="8705" max="8954" width="9" style="32" customWidth="1"/>
    <col min="8955" max="8955" width="29.625" style="32" customWidth="1"/>
    <col min="8956" max="8956" width="12.75" style="32"/>
    <col min="8957" max="8957" width="29.75" style="32" customWidth="1"/>
    <col min="8958" max="8958" width="17" style="32" customWidth="1"/>
    <col min="8959" max="8959" width="37" style="32" customWidth="1"/>
    <col min="8960" max="8960" width="17.375" style="32" customWidth="1"/>
    <col min="8961" max="9210" width="9" style="32" customWidth="1"/>
    <col min="9211" max="9211" width="29.625" style="32" customWidth="1"/>
    <col min="9212" max="9212" width="12.75" style="32"/>
    <col min="9213" max="9213" width="29.75" style="32" customWidth="1"/>
    <col min="9214" max="9214" width="17" style="32" customWidth="1"/>
    <col min="9215" max="9215" width="37" style="32" customWidth="1"/>
    <col min="9216" max="9216" width="17.375" style="32" customWidth="1"/>
    <col min="9217" max="9466" width="9" style="32" customWidth="1"/>
    <col min="9467" max="9467" width="29.625" style="32" customWidth="1"/>
    <col min="9468" max="9468" width="12.75" style="32"/>
    <col min="9469" max="9469" width="29.75" style="32" customWidth="1"/>
    <col min="9470" max="9470" width="17" style="32" customWidth="1"/>
    <col min="9471" max="9471" width="37" style="32" customWidth="1"/>
    <col min="9472" max="9472" width="17.375" style="32" customWidth="1"/>
    <col min="9473" max="9722" width="9" style="32" customWidth="1"/>
    <col min="9723" max="9723" width="29.625" style="32" customWidth="1"/>
    <col min="9724" max="9724" width="12.75" style="32"/>
    <col min="9725" max="9725" width="29.75" style="32" customWidth="1"/>
    <col min="9726" max="9726" width="17" style="32" customWidth="1"/>
    <col min="9727" max="9727" width="37" style="32" customWidth="1"/>
    <col min="9728" max="9728" width="17.375" style="32" customWidth="1"/>
    <col min="9729" max="9978" width="9" style="32" customWidth="1"/>
    <col min="9979" max="9979" width="29.625" style="32" customWidth="1"/>
    <col min="9980" max="9980" width="12.75" style="32"/>
    <col min="9981" max="9981" width="29.75" style="32" customWidth="1"/>
    <col min="9982" max="9982" width="17" style="32" customWidth="1"/>
    <col min="9983" max="9983" width="37" style="32" customWidth="1"/>
    <col min="9984" max="9984" width="17.375" style="32" customWidth="1"/>
    <col min="9985" max="10234" width="9" style="32" customWidth="1"/>
    <col min="10235" max="10235" width="29.625" style="32" customWidth="1"/>
    <col min="10236" max="10236" width="12.75" style="32"/>
    <col min="10237" max="10237" width="29.75" style="32" customWidth="1"/>
    <col min="10238" max="10238" width="17" style="32" customWidth="1"/>
    <col min="10239" max="10239" width="37" style="32" customWidth="1"/>
    <col min="10240" max="10240" width="17.375" style="32" customWidth="1"/>
    <col min="10241" max="10490" width="9" style="32" customWidth="1"/>
    <col min="10491" max="10491" width="29.625" style="32" customWidth="1"/>
    <col min="10492" max="10492" width="12.75" style="32"/>
    <col min="10493" max="10493" width="29.75" style="32" customWidth="1"/>
    <col min="10494" max="10494" width="17" style="32" customWidth="1"/>
    <col min="10495" max="10495" width="37" style="32" customWidth="1"/>
    <col min="10496" max="10496" width="17.375" style="32" customWidth="1"/>
    <col min="10497" max="10746" width="9" style="32" customWidth="1"/>
    <col min="10747" max="10747" width="29.625" style="32" customWidth="1"/>
    <col min="10748" max="10748" width="12.75" style="32"/>
    <col min="10749" max="10749" width="29.75" style="32" customWidth="1"/>
    <col min="10750" max="10750" width="17" style="32" customWidth="1"/>
    <col min="10751" max="10751" width="37" style="32" customWidth="1"/>
    <col min="10752" max="10752" width="17.375" style="32" customWidth="1"/>
    <col min="10753" max="11002" width="9" style="32" customWidth="1"/>
    <col min="11003" max="11003" width="29.625" style="32" customWidth="1"/>
    <col min="11004" max="11004" width="12.75" style="32"/>
    <col min="11005" max="11005" width="29.75" style="32" customWidth="1"/>
    <col min="11006" max="11006" width="17" style="32" customWidth="1"/>
    <col min="11007" max="11007" width="37" style="32" customWidth="1"/>
    <col min="11008" max="11008" width="17.375" style="32" customWidth="1"/>
    <col min="11009" max="11258" width="9" style="32" customWidth="1"/>
    <col min="11259" max="11259" width="29.625" style="32" customWidth="1"/>
    <col min="11260" max="11260" width="12.75" style="32"/>
    <col min="11261" max="11261" width="29.75" style="32" customWidth="1"/>
    <col min="11262" max="11262" width="17" style="32" customWidth="1"/>
    <col min="11263" max="11263" width="37" style="32" customWidth="1"/>
    <col min="11264" max="11264" width="17.375" style="32" customWidth="1"/>
    <col min="11265" max="11514" width="9" style="32" customWidth="1"/>
    <col min="11515" max="11515" width="29.625" style="32" customWidth="1"/>
    <col min="11516" max="11516" width="12.75" style="32"/>
    <col min="11517" max="11517" width="29.75" style="32" customWidth="1"/>
    <col min="11518" max="11518" width="17" style="32" customWidth="1"/>
    <col min="11519" max="11519" width="37" style="32" customWidth="1"/>
    <col min="11520" max="11520" width="17.375" style="32" customWidth="1"/>
    <col min="11521" max="11770" width="9" style="32" customWidth="1"/>
    <col min="11771" max="11771" width="29.625" style="32" customWidth="1"/>
    <col min="11772" max="11772" width="12.75" style="32"/>
    <col min="11773" max="11773" width="29.75" style="32" customWidth="1"/>
    <col min="11774" max="11774" width="17" style="32" customWidth="1"/>
    <col min="11775" max="11775" width="37" style="32" customWidth="1"/>
    <col min="11776" max="11776" width="17.375" style="32" customWidth="1"/>
    <col min="11777" max="12026" width="9" style="32" customWidth="1"/>
    <col min="12027" max="12027" width="29.625" style="32" customWidth="1"/>
    <col min="12028" max="12028" width="12.75" style="32"/>
    <col min="12029" max="12029" width="29.75" style="32" customWidth="1"/>
    <col min="12030" max="12030" width="17" style="32" customWidth="1"/>
    <col min="12031" max="12031" width="37" style="32" customWidth="1"/>
    <col min="12032" max="12032" width="17.375" style="32" customWidth="1"/>
    <col min="12033" max="12282" width="9" style="32" customWidth="1"/>
    <col min="12283" max="12283" width="29.625" style="32" customWidth="1"/>
    <col min="12284" max="12284" width="12.75" style="32"/>
    <col min="12285" max="12285" width="29.75" style="32" customWidth="1"/>
    <col min="12286" max="12286" width="17" style="32" customWidth="1"/>
    <col min="12287" max="12287" width="37" style="32" customWidth="1"/>
    <col min="12288" max="12288" width="17.375" style="32" customWidth="1"/>
    <col min="12289" max="12538" width="9" style="32" customWidth="1"/>
    <col min="12539" max="12539" width="29.625" style="32" customWidth="1"/>
    <col min="12540" max="12540" width="12.75" style="32"/>
    <col min="12541" max="12541" width="29.75" style="32" customWidth="1"/>
    <col min="12542" max="12542" width="17" style="32" customWidth="1"/>
    <col min="12543" max="12543" width="37" style="32" customWidth="1"/>
    <col min="12544" max="12544" width="17.375" style="32" customWidth="1"/>
    <col min="12545" max="12794" width="9" style="32" customWidth="1"/>
    <col min="12795" max="12795" width="29.625" style="32" customWidth="1"/>
    <col min="12796" max="12796" width="12.75" style="32"/>
    <col min="12797" max="12797" width="29.75" style="32" customWidth="1"/>
    <col min="12798" max="12798" width="17" style="32" customWidth="1"/>
    <col min="12799" max="12799" width="37" style="32" customWidth="1"/>
    <col min="12800" max="12800" width="17.375" style="32" customWidth="1"/>
    <col min="12801" max="13050" width="9" style="32" customWidth="1"/>
    <col min="13051" max="13051" width="29.625" style="32" customWidth="1"/>
    <col min="13052" max="13052" width="12.75" style="32"/>
    <col min="13053" max="13053" width="29.75" style="32" customWidth="1"/>
    <col min="13054" max="13054" width="17" style="32" customWidth="1"/>
    <col min="13055" max="13055" width="37" style="32" customWidth="1"/>
    <col min="13056" max="13056" width="17.375" style="32" customWidth="1"/>
    <col min="13057" max="13306" width="9" style="32" customWidth="1"/>
    <col min="13307" max="13307" width="29.625" style="32" customWidth="1"/>
    <col min="13308" max="13308" width="12.75" style="32"/>
    <col min="13309" max="13309" width="29.75" style="32" customWidth="1"/>
    <col min="13310" max="13310" width="17" style="32" customWidth="1"/>
    <col min="13311" max="13311" width="37" style="32" customWidth="1"/>
    <col min="13312" max="13312" width="17.375" style="32" customWidth="1"/>
    <col min="13313" max="13562" width="9" style="32" customWidth="1"/>
    <col min="13563" max="13563" width="29.625" style="32" customWidth="1"/>
    <col min="13564" max="13564" width="12.75" style="32"/>
    <col min="13565" max="13565" width="29.75" style="32" customWidth="1"/>
    <col min="13566" max="13566" width="17" style="32" customWidth="1"/>
    <col min="13567" max="13567" width="37" style="32" customWidth="1"/>
    <col min="13568" max="13568" width="17.375" style="32" customWidth="1"/>
    <col min="13569" max="13818" width="9" style="32" customWidth="1"/>
    <col min="13819" max="13819" width="29.625" style="32" customWidth="1"/>
    <col min="13820" max="13820" width="12.75" style="32"/>
    <col min="13821" max="13821" width="29.75" style="32" customWidth="1"/>
    <col min="13822" max="13822" width="17" style="32" customWidth="1"/>
    <col min="13823" max="13823" width="37" style="32" customWidth="1"/>
    <col min="13824" max="13824" width="17.375" style="32" customWidth="1"/>
    <col min="13825" max="14074" width="9" style="32" customWidth="1"/>
    <col min="14075" max="14075" width="29.625" style="32" customWidth="1"/>
    <col min="14076" max="14076" width="12.75" style="32"/>
    <col min="14077" max="14077" width="29.75" style="32" customWidth="1"/>
    <col min="14078" max="14078" width="17" style="32" customWidth="1"/>
    <col min="14079" max="14079" width="37" style="32" customWidth="1"/>
    <col min="14080" max="14080" width="17.375" style="32" customWidth="1"/>
    <col min="14081" max="14330" width="9" style="32" customWidth="1"/>
    <col min="14331" max="14331" width="29.625" style="32" customWidth="1"/>
    <col min="14332" max="14332" width="12.75" style="32"/>
    <col min="14333" max="14333" width="29.75" style="32" customWidth="1"/>
    <col min="14334" max="14334" width="17" style="32" customWidth="1"/>
    <col min="14335" max="14335" width="37" style="32" customWidth="1"/>
    <col min="14336" max="14336" width="17.375" style="32" customWidth="1"/>
    <col min="14337" max="14586" width="9" style="32" customWidth="1"/>
    <col min="14587" max="14587" width="29.625" style="32" customWidth="1"/>
    <col min="14588" max="14588" width="12.75" style="32"/>
    <col min="14589" max="14589" width="29.75" style="32" customWidth="1"/>
    <col min="14590" max="14590" width="17" style="32" customWidth="1"/>
    <col min="14591" max="14591" width="37" style="32" customWidth="1"/>
    <col min="14592" max="14592" width="17.375" style="32" customWidth="1"/>
    <col min="14593" max="14842" width="9" style="32" customWidth="1"/>
    <col min="14843" max="14843" width="29.625" style="32" customWidth="1"/>
    <col min="14844" max="14844" width="12.75" style="32"/>
    <col min="14845" max="14845" width="29.75" style="32" customWidth="1"/>
    <col min="14846" max="14846" width="17" style="32" customWidth="1"/>
    <col min="14847" max="14847" width="37" style="32" customWidth="1"/>
    <col min="14848" max="14848" width="17.375" style="32" customWidth="1"/>
    <col min="14849" max="15098" width="9" style="32" customWidth="1"/>
    <col min="15099" max="15099" width="29.625" style="32" customWidth="1"/>
    <col min="15100" max="15100" width="12.75" style="32"/>
    <col min="15101" max="15101" width="29.75" style="32" customWidth="1"/>
    <col min="15102" max="15102" width="17" style="32" customWidth="1"/>
    <col min="15103" max="15103" width="37" style="32" customWidth="1"/>
    <col min="15104" max="15104" width="17.375" style="32" customWidth="1"/>
    <col min="15105" max="15354" width="9" style="32" customWidth="1"/>
    <col min="15355" max="15355" width="29.625" style="32" customWidth="1"/>
    <col min="15356" max="15356" width="12.75" style="32"/>
    <col min="15357" max="15357" width="29.75" style="32" customWidth="1"/>
    <col min="15358" max="15358" width="17" style="32" customWidth="1"/>
    <col min="15359" max="15359" width="37" style="32" customWidth="1"/>
    <col min="15360" max="15360" width="17.375" style="32" customWidth="1"/>
    <col min="15361" max="15610" width="9" style="32" customWidth="1"/>
    <col min="15611" max="15611" width="29.625" style="32" customWidth="1"/>
    <col min="15612" max="15612" width="12.75" style="32"/>
    <col min="15613" max="15613" width="29.75" style="32" customWidth="1"/>
    <col min="15614" max="15614" width="17" style="32" customWidth="1"/>
    <col min="15615" max="15615" width="37" style="32" customWidth="1"/>
    <col min="15616" max="15616" width="17.375" style="32" customWidth="1"/>
    <col min="15617" max="15866" width="9" style="32" customWidth="1"/>
    <col min="15867" max="15867" width="29.625" style="32" customWidth="1"/>
    <col min="15868" max="15868" width="12.75" style="32"/>
    <col min="15869" max="15869" width="29.75" style="32" customWidth="1"/>
    <col min="15870" max="15870" width="17" style="32" customWidth="1"/>
    <col min="15871" max="15871" width="37" style="32" customWidth="1"/>
    <col min="15872" max="15872" width="17.375" style="32" customWidth="1"/>
    <col min="15873" max="16122" width="9" style="32" customWidth="1"/>
    <col min="16123" max="16123" width="29.625" style="32" customWidth="1"/>
    <col min="16124" max="16124" width="12.75" style="32"/>
    <col min="16125" max="16125" width="29.75" style="32" customWidth="1"/>
    <col min="16126" max="16126" width="17" style="32" customWidth="1"/>
    <col min="16127" max="16127" width="37" style="32" customWidth="1"/>
    <col min="16128" max="16128" width="17.375" style="32" customWidth="1"/>
    <col min="16129" max="16378" width="9" style="32" customWidth="1"/>
    <col min="16379" max="16379" width="29.625" style="32" customWidth="1"/>
    <col min="16380" max="16384" width="12.75" style="32"/>
  </cols>
  <sheetData>
    <row r="1" ht="18.75" spans="1:4">
      <c r="A1" s="36" t="s">
        <v>1208</v>
      </c>
      <c r="B1" s="36"/>
      <c r="C1" s="37"/>
      <c r="D1" s="38"/>
    </row>
    <row r="2" ht="30" customHeight="1" spans="1:4">
      <c r="A2" s="5" t="s">
        <v>1209</v>
      </c>
      <c r="B2" s="5"/>
      <c r="C2" s="5"/>
      <c r="D2" s="5"/>
    </row>
    <row r="3" s="4" customFormat="1" ht="21.95" customHeight="1" spans="1:4">
      <c r="A3" s="39"/>
      <c r="B3" s="40"/>
      <c r="C3" s="41"/>
      <c r="D3" s="42" t="s">
        <v>2</v>
      </c>
    </row>
    <row r="4" s="4" customFormat="1" ht="24" customHeight="1" spans="1:4">
      <c r="A4" s="9" t="s">
        <v>587</v>
      </c>
      <c r="B4" s="9" t="s">
        <v>650</v>
      </c>
      <c r="C4" s="9" t="s">
        <v>136</v>
      </c>
      <c r="D4" s="10" t="s">
        <v>650</v>
      </c>
    </row>
    <row r="5" s="4" customFormat="1" ht="24" customHeight="1" spans="1:4">
      <c r="A5" s="9" t="s">
        <v>64</v>
      </c>
      <c r="B5" s="12">
        <f>B6+B18</f>
        <v>0</v>
      </c>
      <c r="C5" s="9" t="s">
        <v>64</v>
      </c>
      <c r="D5" s="43">
        <f>B5</f>
        <v>0</v>
      </c>
    </row>
    <row r="6" s="4" customFormat="1" ht="24" customHeight="1" spans="1:4">
      <c r="A6" s="44" t="s">
        <v>65</v>
      </c>
      <c r="B6" s="43"/>
      <c r="C6" s="45" t="s">
        <v>66</v>
      </c>
      <c r="D6" s="43">
        <f>SUM(D7,D10,D13,D16)</f>
        <v>0</v>
      </c>
    </row>
    <row r="7" s="4" customFormat="1" ht="20.1" customHeight="1" spans="1:5">
      <c r="A7" s="46" t="s">
        <v>798</v>
      </c>
      <c r="B7" s="43"/>
      <c r="C7" s="46" t="s">
        <v>799</v>
      </c>
      <c r="D7" s="43">
        <f>SUM(D8:D9)</f>
        <v>0</v>
      </c>
      <c r="E7" s="47"/>
    </row>
    <row r="8" s="4" customFormat="1" ht="20.1" customHeight="1" spans="1:5">
      <c r="A8" s="46" t="s">
        <v>800</v>
      </c>
      <c r="B8" s="43"/>
      <c r="C8" s="48" t="s">
        <v>1210</v>
      </c>
      <c r="D8" s="15"/>
      <c r="E8" s="47"/>
    </row>
    <row r="9" s="4" customFormat="1" ht="20.1" customHeight="1" spans="1:4">
      <c r="A9" s="46"/>
      <c r="B9" s="43"/>
      <c r="C9" s="48" t="s">
        <v>1211</v>
      </c>
      <c r="D9" s="15"/>
    </row>
    <row r="10" s="4" customFormat="1" ht="20.1" customHeight="1" spans="1:4">
      <c r="A10" s="46"/>
      <c r="B10" s="43"/>
      <c r="C10" s="46" t="s">
        <v>807</v>
      </c>
      <c r="D10" s="43">
        <f>SUM(D11:D12)</f>
        <v>0</v>
      </c>
    </row>
    <row r="11" s="4" customFormat="1" ht="20.1" customHeight="1" spans="1:6">
      <c r="A11" s="49"/>
      <c r="B11" s="50"/>
      <c r="C11" s="48" t="s">
        <v>808</v>
      </c>
      <c r="D11" s="15"/>
      <c r="E11" s="47"/>
      <c r="F11" s="51"/>
    </row>
    <row r="12" s="4" customFormat="1" ht="20.1" customHeight="1" spans="1:6">
      <c r="A12" s="52"/>
      <c r="B12" s="50"/>
      <c r="C12" s="48" t="s">
        <v>1212</v>
      </c>
      <c r="D12" s="15"/>
      <c r="F12" s="51"/>
    </row>
    <row r="13" s="4" customFormat="1" ht="20.1" customHeight="1" spans="1:6">
      <c r="A13" s="53"/>
      <c r="B13" s="54"/>
      <c r="C13" s="46" t="s">
        <v>1213</v>
      </c>
      <c r="D13" s="43">
        <f>SUM(D14:D15)</f>
        <v>0</v>
      </c>
      <c r="F13" s="51"/>
    </row>
    <row r="14" s="4" customFormat="1" ht="20.1" customHeight="1" spans="1:6">
      <c r="A14" s="55"/>
      <c r="B14" s="56"/>
      <c r="C14" s="48" t="s">
        <v>1214</v>
      </c>
      <c r="D14" s="15"/>
      <c r="F14" s="51"/>
    </row>
    <row r="15" s="4" customFormat="1" ht="20.1" customHeight="1" spans="1:4">
      <c r="A15" s="57"/>
      <c r="B15" s="58"/>
      <c r="C15" s="48" t="s">
        <v>1215</v>
      </c>
      <c r="D15" s="15"/>
    </row>
    <row r="16" s="4" customFormat="1" ht="20.1" customHeight="1" spans="1:4">
      <c r="A16" s="59"/>
      <c r="B16" s="50"/>
      <c r="C16" s="46" t="s">
        <v>812</v>
      </c>
      <c r="D16" s="43">
        <f>D17</f>
        <v>0</v>
      </c>
    </row>
    <row r="17" s="4" customFormat="1" ht="20.1" customHeight="1" spans="1:4">
      <c r="A17" s="59"/>
      <c r="B17" s="50"/>
      <c r="C17" s="48" t="s">
        <v>1216</v>
      </c>
      <c r="D17" s="15"/>
    </row>
    <row r="18" s="4" customFormat="1" ht="20.1" customHeight="1" spans="1:5">
      <c r="A18" s="60" t="s">
        <v>109</v>
      </c>
      <c r="B18" s="61">
        <f>B19</f>
        <v>0</v>
      </c>
      <c r="C18" s="60" t="s">
        <v>111</v>
      </c>
      <c r="D18" s="43">
        <f>D19</f>
        <v>0</v>
      </c>
      <c r="E18" s="62"/>
    </row>
    <row r="19" s="4" customFormat="1" ht="20.1" customHeight="1" spans="1:4">
      <c r="A19" s="46" t="s">
        <v>1217</v>
      </c>
      <c r="B19" s="15"/>
      <c r="C19" s="46" t="s">
        <v>1218</v>
      </c>
      <c r="D19" s="15"/>
    </row>
    <row r="20" ht="35.1" customHeight="1" spans="1:4">
      <c r="A20" s="63" t="s">
        <v>1219</v>
      </c>
      <c r="B20" s="63"/>
      <c r="C20" s="63"/>
      <c r="D20" s="63"/>
    </row>
    <row r="21" ht="22.15" customHeight="1"/>
    <row r="22" ht="22.15" customHeight="1"/>
  </sheetData>
  <mergeCells count="3">
    <mergeCell ref="A1:B1"/>
    <mergeCell ref="A2:D2"/>
    <mergeCell ref="A20:D20"/>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34"/>
  <sheetViews>
    <sheetView showZeros="0" workbookViewId="0">
      <selection activeCell="E12" sqref="E12"/>
    </sheetView>
  </sheetViews>
  <sheetFormatPr defaultColWidth="9" defaultRowHeight="14.25" outlineLevelCol="3"/>
  <cols>
    <col min="1" max="1" width="38.125" style="24" customWidth="1"/>
    <col min="2" max="2" width="13.5" style="25" customWidth="1"/>
    <col min="3" max="3" width="37.625" style="25" customWidth="1"/>
    <col min="4" max="4" width="13.5" style="25" customWidth="1"/>
    <col min="5" max="6" width="9" style="25"/>
    <col min="7" max="7" width="31.625" style="25" customWidth="1"/>
    <col min="8" max="8" width="9" style="25"/>
    <col min="9" max="9" width="31.625" style="25" customWidth="1"/>
    <col min="10" max="256" width="9" style="25"/>
    <col min="257" max="257" width="42.5" style="25" customWidth="1"/>
    <col min="258" max="258" width="16.25" style="25" customWidth="1"/>
    <col min="259" max="259" width="40" style="25" customWidth="1"/>
    <col min="260" max="260" width="17.875" style="25" customWidth="1"/>
    <col min="261" max="262" width="9" style="25"/>
    <col min="263" max="263" width="31.625" style="25" customWidth="1"/>
    <col min="264" max="264" width="9" style="25"/>
    <col min="265" max="265" width="31.625" style="25" customWidth="1"/>
    <col min="266" max="512" width="9" style="25"/>
    <col min="513" max="513" width="42.5" style="25" customWidth="1"/>
    <col min="514" max="514" width="16.25" style="25" customWidth="1"/>
    <col min="515" max="515" width="40" style="25" customWidth="1"/>
    <col min="516" max="516" width="17.875" style="25" customWidth="1"/>
    <col min="517" max="518" width="9" style="25"/>
    <col min="519" max="519" width="31.625" style="25" customWidth="1"/>
    <col min="520" max="520" width="9" style="25"/>
    <col min="521" max="521" width="31.625" style="25" customWidth="1"/>
    <col min="522" max="768" width="9" style="25"/>
    <col min="769" max="769" width="42.5" style="25" customWidth="1"/>
    <col min="770" max="770" width="16.25" style="25" customWidth="1"/>
    <col min="771" max="771" width="40" style="25" customWidth="1"/>
    <col min="772" max="772" width="17.875" style="25" customWidth="1"/>
    <col min="773" max="774" width="9" style="25"/>
    <col min="775" max="775" width="31.625" style="25" customWidth="1"/>
    <col min="776" max="776" width="9" style="25"/>
    <col min="777" max="777" width="31.625" style="25" customWidth="1"/>
    <col min="778" max="1024" width="9" style="25"/>
    <col min="1025" max="1025" width="42.5" style="25" customWidth="1"/>
    <col min="1026" max="1026" width="16.25" style="25" customWidth="1"/>
    <col min="1027" max="1027" width="40" style="25" customWidth="1"/>
    <col min="1028" max="1028" width="17.875" style="25" customWidth="1"/>
    <col min="1029" max="1030" width="9" style="25"/>
    <col min="1031" max="1031" width="31.625" style="25" customWidth="1"/>
    <col min="1032" max="1032" width="9" style="25"/>
    <col min="1033" max="1033" width="31.625" style="25" customWidth="1"/>
    <col min="1034" max="1280" width="9" style="25"/>
    <col min="1281" max="1281" width="42.5" style="25" customWidth="1"/>
    <col min="1282" max="1282" width="16.25" style="25" customWidth="1"/>
    <col min="1283" max="1283" width="40" style="25" customWidth="1"/>
    <col min="1284" max="1284" width="17.875" style="25" customWidth="1"/>
    <col min="1285" max="1286" width="9" style="25"/>
    <col min="1287" max="1287" width="31.625" style="25" customWidth="1"/>
    <col min="1288" max="1288" width="9" style="25"/>
    <col min="1289" max="1289" width="31.625" style="25" customWidth="1"/>
    <col min="1290" max="1536" width="9" style="25"/>
    <col min="1537" max="1537" width="42.5" style="25" customWidth="1"/>
    <col min="1538" max="1538" width="16.25" style="25" customWidth="1"/>
    <col min="1539" max="1539" width="40" style="25" customWidth="1"/>
    <col min="1540" max="1540" width="17.875" style="25" customWidth="1"/>
    <col min="1541" max="1542" width="9" style="25"/>
    <col min="1543" max="1543" width="31.625" style="25" customWidth="1"/>
    <col min="1544" max="1544" width="9" style="25"/>
    <col min="1545" max="1545" width="31.625" style="25" customWidth="1"/>
    <col min="1546" max="1792" width="9" style="25"/>
    <col min="1793" max="1793" width="42.5" style="25" customWidth="1"/>
    <col min="1794" max="1794" width="16.25" style="25" customWidth="1"/>
    <col min="1795" max="1795" width="40" style="25" customWidth="1"/>
    <col min="1796" max="1796" width="17.875" style="25" customWidth="1"/>
    <col min="1797" max="1798" width="9" style="25"/>
    <col min="1799" max="1799" width="31.625" style="25" customWidth="1"/>
    <col min="1800" max="1800" width="9" style="25"/>
    <col min="1801" max="1801" width="31.625" style="25" customWidth="1"/>
    <col min="1802" max="2048" width="9" style="25"/>
    <col min="2049" max="2049" width="42.5" style="25" customWidth="1"/>
    <col min="2050" max="2050" width="16.25" style="25" customWidth="1"/>
    <col min="2051" max="2051" width="40" style="25" customWidth="1"/>
    <col min="2052" max="2052" width="17.875" style="25" customWidth="1"/>
    <col min="2053" max="2054" width="9" style="25"/>
    <col min="2055" max="2055" width="31.625" style="25" customWidth="1"/>
    <col min="2056" max="2056" width="9" style="25"/>
    <col min="2057" max="2057" width="31.625" style="25" customWidth="1"/>
    <col min="2058" max="2304" width="9" style="25"/>
    <col min="2305" max="2305" width="42.5" style="25" customWidth="1"/>
    <col min="2306" max="2306" width="16.25" style="25" customWidth="1"/>
    <col min="2307" max="2307" width="40" style="25" customWidth="1"/>
    <col min="2308" max="2308" width="17.875" style="25" customWidth="1"/>
    <col min="2309" max="2310" width="9" style="25"/>
    <col min="2311" max="2311" width="31.625" style="25" customWidth="1"/>
    <col min="2312" max="2312" width="9" style="25"/>
    <col min="2313" max="2313" width="31.625" style="25" customWidth="1"/>
    <col min="2314" max="2560" width="9" style="25"/>
    <col min="2561" max="2561" width="42.5" style="25" customWidth="1"/>
    <col min="2562" max="2562" width="16.25" style="25" customWidth="1"/>
    <col min="2563" max="2563" width="40" style="25" customWidth="1"/>
    <col min="2564" max="2564" width="17.875" style="25" customWidth="1"/>
    <col min="2565" max="2566" width="9" style="25"/>
    <col min="2567" max="2567" width="31.625" style="25" customWidth="1"/>
    <col min="2568" max="2568" width="9" style="25"/>
    <col min="2569" max="2569" width="31.625" style="25" customWidth="1"/>
    <col min="2570" max="2816" width="9" style="25"/>
    <col min="2817" max="2817" width="42.5" style="25" customWidth="1"/>
    <col min="2818" max="2818" width="16.25" style="25" customWidth="1"/>
    <col min="2819" max="2819" width="40" style="25" customWidth="1"/>
    <col min="2820" max="2820" width="17.875" style="25" customWidth="1"/>
    <col min="2821" max="2822" width="9" style="25"/>
    <col min="2823" max="2823" width="31.625" style="25" customWidth="1"/>
    <col min="2824" max="2824" width="9" style="25"/>
    <col min="2825" max="2825" width="31.625" style="25" customWidth="1"/>
    <col min="2826" max="3072" width="9" style="25"/>
    <col min="3073" max="3073" width="42.5" style="25" customWidth="1"/>
    <col min="3074" max="3074" width="16.25" style="25" customWidth="1"/>
    <col min="3075" max="3075" width="40" style="25" customWidth="1"/>
    <col min="3076" max="3076" width="17.875" style="25" customWidth="1"/>
    <col min="3077" max="3078" width="9" style="25"/>
    <col min="3079" max="3079" width="31.625" style="25" customWidth="1"/>
    <col min="3080" max="3080" width="9" style="25"/>
    <col min="3081" max="3081" width="31.625" style="25" customWidth="1"/>
    <col min="3082" max="3328" width="9" style="25"/>
    <col min="3329" max="3329" width="42.5" style="25" customWidth="1"/>
    <col min="3330" max="3330" width="16.25" style="25" customWidth="1"/>
    <col min="3331" max="3331" width="40" style="25" customWidth="1"/>
    <col min="3332" max="3332" width="17.875" style="25" customWidth="1"/>
    <col min="3333" max="3334" width="9" style="25"/>
    <col min="3335" max="3335" width="31.625" style="25" customWidth="1"/>
    <col min="3336" max="3336" width="9" style="25"/>
    <col min="3337" max="3337" width="31.625" style="25" customWidth="1"/>
    <col min="3338" max="3584" width="9" style="25"/>
    <col min="3585" max="3585" width="42.5" style="25" customWidth="1"/>
    <col min="3586" max="3586" width="16.25" style="25" customWidth="1"/>
    <col min="3587" max="3587" width="40" style="25" customWidth="1"/>
    <col min="3588" max="3588" width="17.875" style="25" customWidth="1"/>
    <col min="3589" max="3590" width="9" style="25"/>
    <col min="3591" max="3591" width="31.625" style="25" customWidth="1"/>
    <col min="3592" max="3592" width="9" style="25"/>
    <col min="3593" max="3593" width="31.625" style="25" customWidth="1"/>
    <col min="3594" max="3840" width="9" style="25"/>
    <col min="3841" max="3841" width="42.5" style="25" customWidth="1"/>
    <col min="3842" max="3842" width="16.25" style="25" customWidth="1"/>
    <col min="3843" max="3843" width="40" style="25" customWidth="1"/>
    <col min="3844" max="3844" width="17.875" style="25" customWidth="1"/>
    <col min="3845" max="3846" width="9" style="25"/>
    <col min="3847" max="3847" width="31.625" style="25" customWidth="1"/>
    <col min="3848" max="3848" width="9" style="25"/>
    <col min="3849" max="3849" width="31.625" style="25" customWidth="1"/>
    <col min="3850" max="4096" width="9" style="25"/>
    <col min="4097" max="4097" width="42.5" style="25" customWidth="1"/>
    <col min="4098" max="4098" width="16.25" style="25" customWidth="1"/>
    <col min="4099" max="4099" width="40" style="25" customWidth="1"/>
    <col min="4100" max="4100" width="17.875" style="25" customWidth="1"/>
    <col min="4101" max="4102" width="9" style="25"/>
    <col min="4103" max="4103" width="31.625" style="25" customWidth="1"/>
    <col min="4104" max="4104" width="9" style="25"/>
    <col min="4105" max="4105" width="31.625" style="25" customWidth="1"/>
    <col min="4106" max="4352" width="9" style="25"/>
    <col min="4353" max="4353" width="42.5" style="25" customWidth="1"/>
    <col min="4354" max="4354" width="16.25" style="25" customWidth="1"/>
    <col min="4355" max="4355" width="40" style="25" customWidth="1"/>
    <col min="4356" max="4356" width="17.875" style="25" customWidth="1"/>
    <col min="4357" max="4358" width="9" style="25"/>
    <col min="4359" max="4359" width="31.625" style="25" customWidth="1"/>
    <col min="4360" max="4360" width="9" style="25"/>
    <col min="4361" max="4361" width="31.625" style="25" customWidth="1"/>
    <col min="4362" max="4608" width="9" style="25"/>
    <col min="4609" max="4609" width="42.5" style="25" customWidth="1"/>
    <col min="4610" max="4610" width="16.25" style="25" customWidth="1"/>
    <col min="4611" max="4611" width="40" style="25" customWidth="1"/>
    <col min="4612" max="4612" width="17.875" style="25" customWidth="1"/>
    <col min="4613" max="4614" width="9" style="25"/>
    <col min="4615" max="4615" width="31.625" style="25" customWidth="1"/>
    <col min="4616" max="4616" width="9" style="25"/>
    <col min="4617" max="4617" width="31.625" style="25" customWidth="1"/>
    <col min="4618" max="4864" width="9" style="25"/>
    <col min="4865" max="4865" width="42.5" style="25" customWidth="1"/>
    <col min="4866" max="4866" width="16.25" style="25" customWidth="1"/>
    <col min="4867" max="4867" width="40" style="25" customWidth="1"/>
    <col min="4868" max="4868" width="17.875" style="25" customWidth="1"/>
    <col min="4869" max="4870" width="9" style="25"/>
    <col min="4871" max="4871" width="31.625" style="25" customWidth="1"/>
    <col min="4872" max="4872" width="9" style="25"/>
    <col min="4873" max="4873" width="31.625" style="25" customWidth="1"/>
    <col min="4874" max="5120" width="9" style="25"/>
    <col min="5121" max="5121" width="42.5" style="25" customWidth="1"/>
    <col min="5122" max="5122" width="16.25" style="25" customWidth="1"/>
    <col min="5123" max="5123" width="40" style="25" customWidth="1"/>
    <col min="5124" max="5124" width="17.875" style="25" customWidth="1"/>
    <col min="5125" max="5126" width="9" style="25"/>
    <col min="5127" max="5127" width="31.625" style="25" customWidth="1"/>
    <col min="5128" max="5128" width="9" style="25"/>
    <col min="5129" max="5129" width="31.625" style="25" customWidth="1"/>
    <col min="5130" max="5376" width="9" style="25"/>
    <col min="5377" max="5377" width="42.5" style="25" customWidth="1"/>
    <col min="5378" max="5378" width="16.25" style="25" customWidth="1"/>
    <col min="5379" max="5379" width="40" style="25" customWidth="1"/>
    <col min="5380" max="5380" width="17.875" style="25" customWidth="1"/>
    <col min="5381" max="5382" width="9" style="25"/>
    <col min="5383" max="5383" width="31.625" style="25" customWidth="1"/>
    <col min="5384" max="5384" width="9" style="25"/>
    <col min="5385" max="5385" width="31.625" style="25" customWidth="1"/>
    <col min="5386" max="5632" width="9" style="25"/>
    <col min="5633" max="5633" width="42.5" style="25" customWidth="1"/>
    <col min="5634" max="5634" width="16.25" style="25" customWidth="1"/>
    <col min="5635" max="5635" width="40" style="25" customWidth="1"/>
    <col min="5636" max="5636" width="17.875" style="25" customWidth="1"/>
    <col min="5637" max="5638" width="9" style="25"/>
    <col min="5639" max="5639" width="31.625" style="25" customWidth="1"/>
    <col min="5640" max="5640" width="9" style="25"/>
    <col min="5641" max="5641" width="31.625" style="25" customWidth="1"/>
    <col min="5642" max="5888" width="9" style="25"/>
    <col min="5889" max="5889" width="42.5" style="25" customWidth="1"/>
    <col min="5890" max="5890" width="16.25" style="25" customWidth="1"/>
    <col min="5891" max="5891" width="40" style="25" customWidth="1"/>
    <col min="5892" max="5892" width="17.875" style="25" customWidth="1"/>
    <col min="5893" max="5894" width="9" style="25"/>
    <col min="5895" max="5895" width="31.625" style="25" customWidth="1"/>
    <col min="5896" max="5896" width="9" style="25"/>
    <col min="5897" max="5897" width="31.625" style="25" customWidth="1"/>
    <col min="5898" max="6144" width="9" style="25"/>
    <col min="6145" max="6145" width="42.5" style="25" customWidth="1"/>
    <col min="6146" max="6146" width="16.25" style="25" customWidth="1"/>
    <col min="6147" max="6147" width="40" style="25" customWidth="1"/>
    <col min="6148" max="6148" width="17.875" style="25" customWidth="1"/>
    <col min="6149" max="6150" width="9" style="25"/>
    <col min="6151" max="6151" width="31.625" style="25" customWidth="1"/>
    <col min="6152" max="6152" width="9" style="25"/>
    <col min="6153" max="6153" width="31.625" style="25" customWidth="1"/>
    <col min="6154" max="6400" width="9" style="25"/>
    <col min="6401" max="6401" width="42.5" style="25" customWidth="1"/>
    <col min="6402" max="6402" width="16.25" style="25" customWidth="1"/>
    <col min="6403" max="6403" width="40" style="25" customWidth="1"/>
    <col min="6404" max="6404" width="17.875" style="25" customWidth="1"/>
    <col min="6405" max="6406" width="9" style="25"/>
    <col min="6407" max="6407" width="31.625" style="25" customWidth="1"/>
    <col min="6408" max="6408" width="9" style="25"/>
    <col min="6409" max="6409" width="31.625" style="25" customWidth="1"/>
    <col min="6410" max="6656" width="9" style="25"/>
    <col min="6657" max="6657" width="42.5" style="25" customWidth="1"/>
    <col min="6658" max="6658" width="16.25" style="25" customWidth="1"/>
    <col min="6659" max="6659" width="40" style="25" customWidth="1"/>
    <col min="6660" max="6660" width="17.875" style="25" customWidth="1"/>
    <col min="6661" max="6662" width="9" style="25"/>
    <col min="6663" max="6663" width="31.625" style="25" customWidth="1"/>
    <col min="6664" max="6664" width="9" style="25"/>
    <col min="6665" max="6665" width="31.625" style="25" customWidth="1"/>
    <col min="6666" max="6912" width="9" style="25"/>
    <col min="6913" max="6913" width="42.5" style="25" customWidth="1"/>
    <col min="6914" max="6914" width="16.25" style="25" customWidth="1"/>
    <col min="6915" max="6915" width="40" style="25" customWidth="1"/>
    <col min="6916" max="6916" width="17.875" style="25" customWidth="1"/>
    <col min="6917" max="6918" width="9" style="25"/>
    <col min="6919" max="6919" width="31.625" style="25" customWidth="1"/>
    <col min="6920" max="6920" width="9" style="25"/>
    <col min="6921" max="6921" width="31.625" style="25" customWidth="1"/>
    <col min="6922" max="7168" width="9" style="25"/>
    <col min="7169" max="7169" width="42.5" style="25" customWidth="1"/>
    <col min="7170" max="7170" width="16.25" style="25" customWidth="1"/>
    <col min="7171" max="7171" width="40" style="25" customWidth="1"/>
    <col min="7172" max="7172" width="17.875" style="25" customWidth="1"/>
    <col min="7173" max="7174" width="9" style="25"/>
    <col min="7175" max="7175" width="31.625" style="25" customWidth="1"/>
    <col min="7176" max="7176" width="9" style="25"/>
    <col min="7177" max="7177" width="31.625" style="25" customWidth="1"/>
    <col min="7178" max="7424" width="9" style="25"/>
    <col min="7425" max="7425" width="42.5" style="25" customWidth="1"/>
    <col min="7426" max="7426" width="16.25" style="25" customWidth="1"/>
    <col min="7427" max="7427" width="40" style="25" customWidth="1"/>
    <col min="7428" max="7428" width="17.875" style="25" customWidth="1"/>
    <col min="7429" max="7430" width="9" style="25"/>
    <col min="7431" max="7431" width="31.625" style="25" customWidth="1"/>
    <col min="7432" max="7432" width="9" style="25"/>
    <col min="7433" max="7433" width="31.625" style="25" customWidth="1"/>
    <col min="7434" max="7680" width="9" style="25"/>
    <col min="7681" max="7681" width="42.5" style="25" customWidth="1"/>
    <col min="7682" max="7682" width="16.25" style="25" customWidth="1"/>
    <col min="7683" max="7683" width="40" style="25" customWidth="1"/>
    <col min="7684" max="7684" width="17.875" style="25" customWidth="1"/>
    <col min="7685" max="7686" width="9" style="25"/>
    <col min="7687" max="7687" width="31.625" style="25" customWidth="1"/>
    <col min="7688" max="7688" width="9" style="25"/>
    <col min="7689" max="7689" width="31.625" style="25" customWidth="1"/>
    <col min="7690" max="7936" width="9" style="25"/>
    <col min="7937" max="7937" width="42.5" style="25" customWidth="1"/>
    <col min="7938" max="7938" width="16.25" style="25" customWidth="1"/>
    <col min="7939" max="7939" width="40" style="25" customWidth="1"/>
    <col min="7940" max="7940" width="17.875" style="25" customWidth="1"/>
    <col min="7941" max="7942" width="9" style="25"/>
    <col min="7943" max="7943" width="31.625" style="25" customWidth="1"/>
    <col min="7944" max="7944" width="9" style="25"/>
    <col min="7945" max="7945" width="31.625" style="25" customWidth="1"/>
    <col min="7946" max="8192" width="9" style="25"/>
    <col min="8193" max="8193" width="42.5" style="25" customWidth="1"/>
    <col min="8194" max="8194" width="16.25" style="25" customWidth="1"/>
    <col min="8195" max="8195" width="40" style="25" customWidth="1"/>
    <col min="8196" max="8196" width="17.875" style="25" customWidth="1"/>
    <col min="8197" max="8198" width="9" style="25"/>
    <col min="8199" max="8199" width="31.625" style="25" customWidth="1"/>
    <col min="8200" max="8200" width="9" style="25"/>
    <col min="8201" max="8201" width="31.625" style="25" customWidth="1"/>
    <col min="8202" max="8448" width="9" style="25"/>
    <col min="8449" max="8449" width="42.5" style="25" customWidth="1"/>
    <col min="8450" max="8450" width="16.25" style="25" customWidth="1"/>
    <col min="8451" max="8451" width="40" style="25" customWidth="1"/>
    <col min="8452" max="8452" width="17.875" style="25" customWidth="1"/>
    <col min="8453" max="8454" width="9" style="25"/>
    <col min="8455" max="8455" width="31.625" style="25" customWidth="1"/>
    <col min="8456" max="8456" width="9" style="25"/>
    <col min="8457" max="8457" width="31.625" style="25" customWidth="1"/>
    <col min="8458" max="8704" width="9" style="25"/>
    <col min="8705" max="8705" width="42.5" style="25" customWidth="1"/>
    <col min="8706" max="8706" width="16.25" style="25" customWidth="1"/>
    <col min="8707" max="8707" width="40" style="25" customWidth="1"/>
    <col min="8708" max="8708" width="17.875" style="25" customWidth="1"/>
    <col min="8709" max="8710" width="9" style="25"/>
    <col min="8711" max="8711" width="31.625" style="25" customWidth="1"/>
    <col min="8712" max="8712" width="9" style="25"/>
    <col min="8713" max="8713" width="31.625" style="25" customWidth="1"/>
    <col min="8714" max="8960" width="9" style="25"/>
    <col min="8961" max="8961" width="42.5" style="25" customWidth="1"/>
    <col min="8962" max="8962" width="16.25" style="25" customWidth="1"/>
    <col min="8963" max="8963" width="40" style="25" customWidth="1"/>
    <col min="8964" max="8964" width="17.875" style="25" customWidth="1"/>
    <col min="8965" max="8966" width="9" style="25"/>
    <col min="8967" max="8967" width="31.625" style="25" customWidth="1"/>
    <col min="8968" max="8968" width="9" style="25"/>
    <col min="8969" max="8969" width="31.625" style="25" customWidth="1"/>
    <col min="8970" max="9216" width="9" style="25"/>
    <col min="9217" max="9217" width="42.5" style="25" customWidth="1"/>
    <col min="9218" max="9218" width="16.25" style="25" customWidth="1"/>
    <col min="9219" max="9219" width="40" style="25" customWidth="1"/>
    <col min="9220" max="9220" width="17.875" style="25" customWidth="1"/>
    <col min="9221" max="9222" width="9" style="25"/>
    <col min="9223" max="9223" width="31.625" style="25" customWidth="1"/>
    <col min="9224" max="9224" width="9" style="25"/>
    <col min="9225" max="9225" width="31.625" style="25" customWidth="1"/>
    <col min="9226" max="9472" width="9" style="25"/>
    <col min="9473" max="9473" width="42.5" style="25" customWidth="1"/>
    <col min="9474" max="9474" width="16.25" style="25" customWidth="1"/>
    <col min="9475" max="9475" width="40" style="25" customWidth="1"/>
    <col min="9476" max="9476" width="17.875" style="25" customWidth="1"/>
    <col min="9477" max="9478" width="9" style="25"/>
    <col min="9479" max="9479" width="31.625" style="25" customWidth="1"/>
    <col min="9480" max="9480" width="9" style="25"/>
    <col min="9481" max="9481" width="31.625" style="25" customWidth="1"/>
    <col min="9482" max="9728" width="9" style="25"/>
    <col min="9729" max="9729" width="42.5" style="25" customWidth="1"/>
    <col min="9730" max="9730" width="16.25" style="25" customWidth="1"/>
    <col min="9731" max="9731" width="40" style="25" customWidth="1"/>
    <col min="9732" max="9732" width="17.875" style="25" customWidth="1"/>
    <col min="9733" max="9734" width="9" style="25"/>
    <col min="9735" max="9735" width="31.625" style="25" customWidth="1"/>
    <col min="9736" max="9736" width="9" style="25"/>
    <col min="9737" max="9737" width="31.625" style="25" customWidth="1"/>
    <col min="9738" max="9984" width="9" style="25"/>
    <col min="9985" max="9985" width="42.5" style="25" customWidth="1"/>
    <col min="9986" max="9986" width="16.25" style="25" customWidth="1"/>
    <col min="9987" max="9987" width="40" style="25" customWidth="1"/>
    <col min="9988" max="9988" width="17.875" style="25" customWidth="1"/>
    <col min="9989" max="9990" width="9" style="25"/>
    <col min="9991" max="9991" width="31.625" style="25" customWidth="1"/>
    <col min="9992" max="9992" width="9" style="25"/>
    <col min="9993" max="9993" width="31.625" style="25" customWidth="1"/>
    <col min="9994" max="10240" width="9" style="25"/>
    <col min="10241" max="10241" width="42.5" style="25" customWidth="1"/>
    <col min="10242" max="10242" width="16.25" style="25" customWidth="1"/>
    <col min="10243" max="10243" width="40" style="25" customWidth="1"/>
    <col min="10244" max="10244" width="17.875" style="25" customWidth="1"/>
    <col min="10245" max="10246" width="9" style="25"/>
    <col min="10247" max="10247" width="31.625" style="25" customWidth="1"/>
    <col min="10248" max="10248" width="9" style="25"/>
    <col min="10249" max="10249" width="31.625" style="25" customWidth="1"/>
    <col min="10250" max="10496" width="9" style="25"/>
    <col min="10497" max="10497" width="42.5" style="25" customWidth="1"/>
    <col min="10498" max="10498" width="16.25" style="25" customWidth="1"/>
    <col min="10499" max="10499" width="40" style="25" customWidth="1"/>
    <col min="10500" max="10500" width="17.875" style="25" customWidth="1"/>
    <col min="10501" max="10502" width="9" style="25"/>
    <col min="10503" max="10503" width="31.625" style="25" customWidth="1"/>
    <col min="10504" max="10504" width="9" style="25"/>
    <col min="10505" max="10505" width="31.625" style="25" customWidth="1"/>
    <col min="10506" max="10752" width="9" style="25"/>
    <col min="10753" max="10753" width="42.5" style="25" customWidth="1"/>
    <col min="10754" max="10754" width="16.25" style="25" customWidth="1"/>
    <col min="10755" max="10755" width="40" style="25" customWidth="1"/>
    <col min="10756" max="10756" width="17.875" style="25" customWidth="1"/>
    <col min="10757" max="10758" width="9" style="25"/>
    <col min="10759" max="10759" width="31.625" style="25" customWidth="1"/>
    <col min="10760" max="10760" width="9" style="25"/>
    <col min="10761" max="10761" width="31.625" style="25" customWidth="1"/>
    <col min="10762" max="11008" width="9" style="25"/>
    <col min="11009" max="11009" width="42.5" style="25" customWidth="1"/>
    <col min="11010" max="11010" width="16.25" style="25" customWidth="1"/>
    <col min="11011" max="11011" width="40" style="25" customWidth="1"/>
    <col min="11012" max="11012" width="17.875" style="25" customWidth="1"/>
    <col min="11013" max="11014" width="9" style="25"/>
    <col min="11015" max="11015" width="31.625" style="25" customWidth="1"/>
    <col min="11016" max="11016" width="9" style="25"/>
    <col min="11017" max="11017" width="31.625" style="25" customWidth="1"/>
    <col min="11018" max="11264" width="9" style="25"/>
    <col min="11265" max="11265" width="42.5" style="25" customWidth="1"/>
    <col min="11266" max="11266" width="16.25" style="25" customWidth="1"/>
    <col min="11267" max="11267" width="40" style="25" customWidth="1"/>
    <col min="11268" max="11268" width="17.875" style="25" customWidth="1"/>
    <col min="11269" max="11270" width="9" style="25"/>
    <col min="11271" max="11271" width="31.625" style="25" customWidth="1"/>
    <col min="11272" max="11272" width="9" style="25"/>
    <col min="11273" max="11273" width="31.625" style="25" customWidth="1"/>
    <col min="11274" max="11520" width="9" style="25"/>
    <col min="11521" max="11521" width="42.5" style="25" customWidth="1"/>
    <col min="11522" max="11522" width="16.25" style="25" customWidth="1"/>
    <col min="11523" max="11523" width="40" style="25" customWidth="1"/>
    <col min="11524" max="11524" width="17.875" style="25" customWidth="1"/>
    <col min="11525" max="11526" width="9" style="25"/>
    <col min="11527" max="11527" width="31.625" style="25" customWidth="1"/>
    <col min="11528" max="11528" width="9" style="25"/>
    <col min="11529" max="11529" width="31.625" style="25" customWidth="1"/>
    <col min="11530" max="11776" width="9" style="25"/>
    <col min="11777" max="11777" width="42.5" style="25" customWidth="1"/>
    <col min="11778" max="11778" width="16.25" style="25" customWidth="1"/>
    <col min="11779" max="11779" width="40" style="25" customWidth="1"/>
    <col min="11780" max="11780" width="17.875" style="25" customWidth="1"/>
    <col min="11781" max="11782" width="9" style="25"/>
    <col min="11783" max="11783" width="31.625" style="25" customWidth="1"/>
    <col min="11784" max="11784" width="9" style="25"/>
    <col min="11785" max="11785" width="31.625" style="25" customWidth="1"/>
    <col min="11786" max="12032" width="9" style="25"/>
    <col min="12033" max="12033" width="42.5" style="25" customWidth="1"/>
    <col min="12034" max="12034" width="16.25" style="25" customWidth="1"/>
    <col min="12035" max="12035" width="40" style="25" customWidth="1"/>
    <col min="12036" max="12036" width="17.875" style="25" customWidth="1"/>
    <col min="12037" max="12038" width="9" style="25"/>
    <col min="12039" max="12039" width="31.625" style="25" customWidth="1"/>
    <col min="12040" max="12040" width="9" style="25"/>
    <col min="12041" max="12041" width="31.625" style="25" customWidth="1"/>
    <col min="12042" max="12288" width="9" style="25"/>
    <col min="12289" max="12289" width="42.5" style="25" customWidth="1"/>
    <col min="12290" max="12290" width="16.25" style="25" customWidth="1"/>
    <col min="12291" max="12291" width="40" style="25" customWidth="1"/>
    <col min="12292" max="12292" width="17.875" style="25" customWidth="1"/>
    <col min="12293" max="12294" width="9" style="25"/>
    <col min="12295" max="12295" width="31.625" style="25" customWidth="1"/>
    <col min="12296" max="12296" width="9" style="25"/>
    <col min="12297" max="12297" width="31.625" style="25" customWidth="1"/>
    <col min="12298" max="12544" width="9" style="25"/>
    <col min="12545" max="12545" width="42.5" style="25" customWidth="1"/>
    <col min="12546" max="12546" width="16.25" style="25" customWidth="1"/>
    <col min="12547" max="12547" width="40" style="25" customWidth="1"/>
    <col min="12548" max="12548" width="17.875" style="25" customWidth="1"/>
    <col min="12549" max="12550" width="9" style="25"/>
    <col min="12551" max="12551" width="31.625" style="25" customWidth="1"/>
    <col min="12552" max="12552" width="9" style="25"/>
    <col min="12553" max="12553" width="31.625" style="25" customWidth="1"/>
    <col min="12554" max="12800" width="9" style="25"/>
    <col min="12801" max="12801" width="42.5" style="25" customWidth="1"/>
    <col min="12802" max="12802" width="16.25" style="25" customWidth="1"/>
    <col min="12803" max="12803" width="40" style="25" customWidth="1"/>
    <col min="12804" max="12804" width="17.875" style="25" customWidth="1"/>
    <col min="12805" max="12806" width="9" style="25"/>
    <col min="12807" max="12807" width="31.625" style="25" customWidth="1"/>
    <col min="12808" max="12808" width="9" style="25"/>
    <col min="12809" max="12809" width="31.625" style="25" customWidth="1"/>
    <col min="12810" max="13056" width="9" style="25"/>
    <col min="13057" max="13057" width="42.5" style="25" customWidth="1"/>
    <col min="13058" max="13058" width="16.25" style="25" customWidth="1"/>
    <col min="13059" max="13059" width="40" style="25" customWidth="1"/>
    <col min="13060" max="13060" width="17.875" style="25" customWidth="1"/>
    <col min="13061" max="13062" width="9" style="25"/>
    <col min="13063" max="13063" width="31.625" style="25" customWidth="1"/>
    <col min="13064" max="13064" width="9" style="25"/>
    <col min="13065" max="13065" width="31.625" style="25" customWidth="1"/>
    <col min="13066" max="13312" width="9" style="25"/>
    <col min="13313" max="13313" width="42.5" style="25" customWidth="1"/>
    <col min="13314" max="13314" width="16.25" style="25" customWidth="1"/>
    <col min="13315" max="13315" width="40" style="25" customWidth="1"/>
    <col min="13316" max="13316" width="17.875" style="25" customWidth="1"/>
    <col min="13317" max="13318" width="9" style="25"/>
    <col min="13319" max="13319" width="31.625" style="25" customWidth="1"/>
    <col min="13320" max="13320" width="9" style="25"/>
    <col min="13321" max="13321" width="31.625" style="25" customWidth="1"/>
    <col min="13322" max="13568" width="9" style="25"/>
    <col min="13569" max="13569" width="42.5" style="25" customWidth="1"/>
    <col min="13570" max="13570" width="16.25" style="25" customWidth="1"/>
    <col min="13571" max="13571" width="40" style="25" customWidth="1"/>
    <col min="13572" max="13572" width="17.875" style="25" customWidth="1"/>
    <col min="13573" max="13574" width="9" style="25"/>
    <col min="13575" max="13575" width="31.625" style="25" customWidth="1"/>
    <col min="13576" max="13576" width="9" style="25"/>
    <col min="13577" max="13577" width="31.625" style="25" customWidth="1"/>
    <col min="13578" max="13824" width="9" style="25"/>
    <col min="13825" max="13825" width="42.5" style="25" customWidth="1"/>
    <col min="13826" max="13826" width="16.25" style="25" customWidth="1"/>
    <col min="13827" max="13827" width="40" style="25" customWidth="1"/>
    <col min="13828" max="13828" width="17.875" style="25" customWidth="1"/>
    <col min="13829" max="13830" width="9" style="25"/>
    <col min="13831" max="13831" width="31.625" style="25" customWidth="1"/>
    <col min="13832" max="13832" width="9" style="25"/>
    <col min="13833" max="13833" width="31.625" style="25" customWidth="1"/>
    <col min="13834" max="14080" width="9" style="25"/>
    <col min="14081" max="14081" width="42.5" style="25" customWidth="1"/>
    <col min="14082" max="14082" width="16.25" style="25" customWidth="1"/>
    <col min="14083" max="14083" width="40" style="25" customWidth="1"/>
    <col min="14084" max="14084" width="17.875" style="25" customWidth="1"/>
    <col min="14085" max="14086" width="9" style="25"/>
    <col min="14087" max="14087" width="31.625" style="25" customWidth="1"/>
    <col min="14088" max="14088" width="9" style="25"/>
    <col min="14089" max="14089" width="31.625" style="25" customWidth="1"/>
    <col min="14090" max="14336" width="9" style="25"/>
    <col min="14337" max="14337" width="42.5" style="25" customWidth="1"/>
    <col min="14338" max="14338" width="16.25" style="25" customWidth="1"/>
    <col min="14339" max="14339" width="40" style="25" customWidth="1"/>
    <col min="14340" max="14340" width="17.875" style="25" customWidth="1"/>
    <col min="14341" max="14342" width="9" style="25"/>
    <col min="14343" max="14343" width="31.625" style="25" customWidth="1"/>
    <col min="14344" max="14344" width="9" style="25"/>
    <col min="14345" max="14345" width="31.625" style="25" customWidth="1"/>
    <col min="14346" max="14592" width="9" style="25"/>
    <col min="14593" max="14593" width="42.5" style="25" customWidth="1"/>
    <col min="14594" max="14594" width="16.25" style="25" customWidth="1"/>
    <col min="14595" max="14595" width="40" style="25" customWidth="1"/>
    <col min="14596" max="14596" width="17.875" style="25" customWidth="1"/>
    <col min="14597" max="14598" width="9" style="25"/>
    <col min="14599" max="14599" width="31.625" style="25" customWidth="1"/>
    <col min="14600" max="14600" width="9" style="25"/>
    <col min="14601" max="14601" width="31.625" style="25" customWidth="1"/>
    <col min="14602" max="14848" width="9" style="25"/>
    <col min="14849" max="14849" width="42.5" style="25" customWidth="1"/>
    <col min="14850" max="14850" width="16.25" style="25" customWidth="1"/>
    <col min="14851" max="14851" width="40" style="25" customWidth="1"/>
    <col min="14852" max="14852" width="17.875" style="25" customWidth="1"/>
    <col min="14853" max="14854" width="9" style="25"/>
    <col min="14855" max="14855" width="31.625" style="25" customWidth="1"/>
    <col min="14856" max="14856" width="9" style="25"/>
    <col min="14857" max="14857" width="31.625" style="25" customWidth="1"/>
    <col min="14858" max="15104" width="9" style="25"/>
    <col min="15105" max="15105" width="42.5" style="25" customWidth="1"/>
    <col min="15106" max="15106" width="16.25" style="25" customWidth="1"/>
    <col min="15107" max="15107" width="40" style="25" customWidth="1"/>
    <col min="15108" max="15108" width="17.875" style="25" customWidth="1"/>
    <col min="15109" max="15110" width="9" style="25"/>
    <col min="15111" max="15111" width="31.625" style="25" customWidth="1"/>
    <col min="15112" max="15112" width="9" style="25"/>
    <col min="15113" max="15113" width="31.625" style="25" customWidth="1"/>
    <col min="15114" max="15360" width="9" style="25"/>
    <col min="15361" max="15361" width="42.5" style="25" customWidth="1"/>
    <col min="15362" max="15362" width="16.25" style="25" customWidth="1"/>
    <col min="15363" max="15363" width="40" style="25" customWidth="1"/>
    <col min="15364" max="15364" width="17.875" style="25" customWidth="1"/>
    <col min="15365" max="15366" width="9" style="25"/>
    <col min="15367" max="15367" width="31.625" style="25" customWidth="1"/>
    <col min="15368" max="15368" width="9" style="25"/>
    <col min="15369" max="15369" width="31.625" style="25" customWidth="1"/>
    <col min="15370" max="15616" width="9" style="25"/>
    <col min="15617" max="15617" width="42.5" style="25" customWidth="1"/>
    <col min="15618" max="15618" width="16.25" style="25" customWidth="1"/>
    <col min="15619" max="15619" width="40" style="25" customWidth="1"/>
    <col min="15620" max="15620" width="17.875" style="25" customWidth="1"/>
    <col min="15621" max="15622" width="9" style="25"/>
    <col min="15623" max="15623" width="31.625" style="25" customWidth="1"/>
    <col min="15624" max="15624" width="9" style="25"/>
    <col min="15625" max="15625" width="31.625" style="25" customWidth="1"/>
    <col min="15626" max="15872" width="9" style="25"/>
    <col min="15873" max="15873" width="42.5" style="25" customWidth="1"/>
    <col min="15874" max="15874" width="16.25" style="25" customWidth="1"/>
    <col min="15875" max="15875" width="40" style="25" customWidth="1"/>
    <col min="15876" max="15876" width="17.875" style="25" customWidth="1"/>
    <col min="15877" max="15878" width="9" style="25"/>
    <col min="15879" max="15879" width="31.625" style="25" customWidth="1"/>
    <col min="15880" max="15880" width="9" style="25"/>
    <col min="15881" max="15881" width="31.625" style="25" customWidth="1"/>
    <col min="15882" max="16128" width="9" style="25"/>
    <col min="16129" max="16129" width="42.5" style="25" customWidth="1"/>
    <col min="16130" max="16130" width="16.25" style="25" customWidth="1"/>
    <col min="16131" max="16131" width="40" style="25" customWidth="1"/>
    <col min="16132" max="16132" width="17.875" style="25" customWidth="1"/>
    <col min="16133" max="16134" width="9" style="25"/>
    <col min="16135" max="16135" width="31.625" style="25" customWidth="1"/>
    <col min="16136" max="16136" width="9" style="25"/>
    <col min="16137" max="16137" width="31.625" style="25" customWidth="1"/>
    <col min="16138" max="16384" width="9" style="25"/>
  </cols>
  <sheetData>
    <row r="1" ht="24" customHeight="1" spans="1:4">
      <c r="A1" s="3" t="s">
        <v>1220</v>
      </c>
      <c r="B1" s="3"/>
      <c r="C1" s="4"/>
      <c r="D1" s="4"/>
    </row>
    <row r="2" ht="31.5" customHeight="1" spans="1:4">
      <c r="A2" s="5" t="s">
        <v>1221</v>
      </c>
      <c r="B2" s="5"/>
      <c r="C2" s="5"/>
      <c r="D2" s="5"/>
    </row>
    <row r="3" ht="24.75" customHeight="1" spans="1:4">
      <c r="A3" s="26"/>
      <c r="B3" s="26"/>
      <c r="C3" s="27"/>
      <c r="D3" s="8" t="s">
        <v>2</v>
      </c>
    </row>
    <row r="4" ht="24" customHeight="1" spans="1:4">
      <c r="A4" s="9" t="s">
        <v>587</v>
      </c>
      <c r="B4" s="10" t="s">
        <v>650</v>
      </c>
      <c r="C4" s="9" t="s">
        <v>136</v>
      </c>
      <c r="D4" s="10" t="s">
        <v>650</v>
      </c>
    </row>
    <row r="5" ht="24" customHeight="1" spans="1:4">
      <c r="A5" s="11" t="s">
        <v>64</v>
      </c>
      <c r="B5" s="12">
        <f>B6</f>
        <v>0</v>
      </c>
      <c r="C5" s="11" t="s">
        <v>64</v>
      </c>
      <c r="D5" s="12">
        <f>B6</f>
        <v>0</v>
      </c>
    </row>
    <row r="6" ht="20.1" customHeight="1" spans="1:4">
      <c r="A6" s="28" t="s">
        <v>820</v>
      </c>
      <c r="B6" s="12">
        <f>B7+B11+B14+B15+B16</f>
        <v>0</v>
      </c>
      <c r="C6" s="28" t="s">
        <v>821</v>
      </c>
      <c r="D6" s="12">
        <f>D7+D11+D14+D15+D16</f>
        <v>0</v>
      </c>
    </row>
    <row r="7" ht="25.5" customHeight="1" spans="1:4">
      <c r="A7" s="14" t="s">
        <v>822</v>
      </c>
      <c r="B7" s="15"/>
      <c r="C7" s="14" t="s">
        <v>823</v>
      </c>
      <c r="D7" s="15"/>
    </row>
    <row r="8" ht="25.5" customHeight="1" spans="1:4">
      <c r="A8" s="16" t="s">
        <v>824</v>
      </c>
      <c r="B8" s="15"/>
      <c r="C8" s="16" t="s">
        <v>824</v>
      </c>
      <c r="D8" s="15"/>
    </row>
    <row r="9" ht="25.5" customHeight="1" spans="1:4">
      <c r="A9" s="16" t="s">
        <v>825</v>
      </c>
      <c r="B9" s="15"/>
      <c r="C9" s="16" t="s">
        <v>825</v>
      </c>
      <c r="D9" s="15"/>
    </row>
    <row r="10" ht="25.5" customHeight="1" spans="1:4">
      <c r="A10" s="16" t="s">
        <v>826</v>
      </c>
      <c r="B10" s="15"/>
      <c r="C10" s="16" t="s">
        <v>826</v>
      </c>
      <c r="D10" s="15"/>
    </row>
    <row r="11" ht="25.5" customHeight="1" spans="1:4">
      <c r="A11" s="14" t="s">
        <v>827</v>
      </c>
      <c r="B11" s="15"/>
      <c r="C11" s="14" t="s">
        <v>828</v>
      </c>
      <c r="D11" s="15"/>
    </row>
    <row r="12" ht="25.5" customHeight="1" spans="1:4">
      <c r="A12" s="16" t="s">
        <v>830</v>
      </c>
      <c r="B12" s="15"/>
      <c r="C12" s="16" t="s">
        <v>830</v>
      </c>
      <c r="D12" s="15"/>
    </row>
    <row r="13" ht="25.5" customHeight="1" spans="1:4">
      <c r="A13" s="16" t="s">
        <v>831</v>
      </c>
      <c r="B13" s="15"/>
      <c r="C13" s="16" t="s">
        <v>831</v>
      </c>
      <c r="D13" s="15"/>
    </row>
    <row r="14" ht="25.5" customHeight="1" spans="1:4">
      <c r="A14" s="14" t="s">
        <v>832</v>
      </c>
      <c r="B14" s="15"/>
      <c r="C14" s="14" t="s">
        <v>833</v>
      </c>
      <c r="D14" s="15"/>
    </row>
    <row r="15" ht="25.5" customHeight="1" spans="1:4">
      <c r="A15" s="14" t="s">
        <v>834</v>
      </c>
      <c r="B15" s="15"/>
      <c r="C15" s="14" t="s">
        <v>835</v>
      </c>
      <c r="D15" s="15"/>
    </row>
    <row r="16" ht="25.5" customHeight="1" spans="1:4">
      <c r="A16" s="17"/>
      <c r="B16" s="18"/>
      <c r="C16" s="17"/>
      <c r="D16" s="18"/>
    </row>
    <row r="17" ht="25.5" customHeight="1" spans="1:4">
      <c r="A17" s="29"/>
      <c r="B17" s="30"/>
      <c r="C17" s="31" t="s">
        <v>836</v>
      </c>
      <c r="D17" s="22">
        <f>D5-D6</f>
        <v>0</v>
      </c>
    </row>
    <row r="18" ht="35.1" customHeight="1" spans="1:4">
      <c r="A18" s="23" t="s">
        <v>1222</v>
      </c>
      <c r="B18" s="23"/>
      <c r="C18" s="23"/>
      <c r="D18" s="23"/>
    </row>
    <row r="19" spans="1:1">
      <c r="A19" s="25"/>
    </row>
    <row r="20" spans="1:1">
      <c r="A20" s="25"/>
    </row>
    <row r="21" spans="1:1">
      <c r="A21" s="25"/>
    </row>
    <row r="22" spans="1:1">
      <c r="A22" s="25"/>
    </row>
    <row r="23" spans="1:1">
      <c r="A23" s="25"/>
    </row>
    <row r="24" spans="1:1">
      <c r="A24" s="25"/>
    </row>
    <row r="25" spans="1:1">
      <c r="A25" s="25"/>
    </row>
    <row r="26" spans="1:1">
      <c r="A26" s="25"/>
    </row>
    <row r="27" spans="1:1">
      <c r="A27" s="25"/>
    </row>
    <row r="28" spans="1:1">
      <c r="A28" s="25"/>
    </row>
    <row r="29" spans="1:1">
      <c r="A29" s="25"/>
    </row>
    <row r="30" spans="1:1">
      <c r="A30" s="25"/>
    </row>
    <row r="31" spans="1:1">
      <c r="A31" s="25"/>
    </row>
    <row r="32" spans="1:1">
      <c r="A32" s="25"/>
    </row>
    <row r="33" spans="1:1">
      <c r="A33" s="25"/>
    </row>
    <row r="34" spans="1:1">
      <c r="A34" s="25"/>
    </row>
  </sheetData>
  <mergeCells count="4">
    <mergeCell ref="A1:B1"/>
    <mergeCell ref="A2:D2"/>
    <mergeCell ref="A3:B3"/>
    <mergeCell ref="A18:D18"/>
  </mergeCells>
  <printOptions horizontalCentered="1"/>
  <pageMargins left="0.15748031496063" right="0.15748031496063" top="0.511811023622047"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workbookViewId="0">
      <selection activeCell="F27" sqref="F27"/>
    </sheetView>
  </sheetViews>
  <sheetFormatPr defaultColWidth="9" defaultRowHeight="14.25" outlineLevelCol="3"/>
  <cols>
    <col min="1" max="1" width="38.125" style="1" customWidth="1"/>
    <col min="2" max="2" width="13.5" style="2" customWidth="1"/>
    <col min="3" max="3" width="37.625" style="2" customWidth="1"/>
    <col min="4" max="4" width="13.5" style="2" customWidth="1"/>
    <col min="5" max="6" width="9" style="2"/>
    <col min="7" max="7" width="31.625" style="2" customWidth="1"/>
    <col min="8" max="8" width="9" style="2"/>
    <col min="9" max="9" width="31.625" style="2" customWidth="1"/>
    <col min="10" max="256" width="9" style="2"/>
    <col min="257" max="257" width="42.5" style="2" customWidth="1"/>
    <col min="258" max="258" width="16.25" style="2" customWidth="1"/>
    <col min="259" max="259" width="40" style="2" customWidth="1"/>
    <col min="260" max="260" width="17.875" style="2" customWidth="1"/>
    <col min="261" max="262" width="9" style="2"/>
    <col min="263" max="263" width="31.625" style="2" customWidth="1"/>
    <col min="264" max="264" width="9" style="2"/>
    <col min="265" max="265" width="31.625" style="2" customWidth="1"/>
    <col min="266" max="512" width="9" style="2"/>
    <col min="513" max="513" width="42.5" style="2" customWidth="1"/>
    <col min="514" max="514" width="16.25" style="2" customWidth="1"/>
    <col min="515" max="515" width="40" style="2" customWidth="1"/>
    <col min="516" max="516" width="17.875" style="2" customWidth="1"/>
    <col min="517" max="518" width="9" style="2"/>
    <col min="519" max="519" width="31.625" style="2" customWidth="1"/>
    <col min="520" max="520" width="9" style="2"/>
    <col min="521" max="521" width="31.625" style="2" customWidth="1"/>
    <col min="522" max="768" width="9" style="2"/>
    <col min="769" max="769" width="42.5" style="2" customWidth="1"/>
    <col min="770" max="770" width="16.25" style="2" customWidth="1"/>
    <col min="771" max="771" width="40" style="2" customWidth="1"/>
    <col min="772" max="772" width="17.875" style="2" customWidth="1"/>
    <col min="773" max="774" width="9" style="2"/>
    <col min="775" max="775" width="31.625" style="2" customWidth="1"/>
    <col min="776" max="776" width="9" style="2"/>
    <col min="777" max="777" width="31.625" style="2" customWidth="1"/>
    <col min="778" max="1024" width="9" style="2"/>
    <col min="1025" max="1025" width="42.5" style="2" customWidth="1"/>
    <col min="1026" max="1026" width="16.25" style="2" customWidth="1"/>
    <col min="1027" max="1027" width="40" style="2" customWidth="1"/>
    <col min="1028" max="1028" width="17.875" style="2" customWidth="1"/>
    <col min="1029" max="1030" width="9" style="2"/>
    <col min="1031" max="1031" width="31.625" style="2" customWidth="1"/>
    <col min="1032" max="1032" width="9" style="2"/>
    <col min="1033" max="1033" width="31.625" style="2" customWidth="1"/>
    <col min="1034" max="1280" width="9" style="2"/>
    <col min="1281" max="1281" width="42.5" style="2" customWidth="1"/>
    <col min="1282" max="1282" width="16.25" style="2" customWidth="1"/>
    <col min="1283" max="1283" width="40" style="2" customWidth="1"/>
    <col min="1284" max="1284" width="17.875" style="2" customWidth="1"/>
    <col min="1285" max="1286" width="9" style="2"/>
    <col min="1287" max="1287" width="31.625" style="2" customWidth="1"/>
    <col min="1288" max="1288" width="9" style="2"/>
    <col min="1289" max="1289" width="31.625" style="2" customWidth="1"/>
    <col min="1290" max="1536" width="9" style="2"/>
    <col min="1537" max="1537" width="42.5" style="2" customWidth="1"/>
    <col min="1538" max="1538" width="16.25" style="2" customWidth="1"/>
    <col min="1539" max="1539" width="40" style="2" customWidth="1"/>
    <col min="1540" max="1540" width="17.875" style="2" customWidth="1"/>
    <col min="1541" max="1542" width="9" style="2"/>
    <col min="1543" max="1543" width="31.625" style="2" customWidth="1"/>
    <col min="1544" max="1544" width="9" style="2"/>
    <col min="1545" max="1545" width="31.625" style="2" customWidth="1"/>
    <col min="1546" max="1792" width="9" style="2"/>
    <col min="1793" max="1793" width="42.5" style="2" customWidth="1"/>
    <col min="1794" max="1794" width="16.25" style="2" customWidth="1"/>
    <col min="1795" max="1795" width="40" style="2" customWidth="1"/>
    <col min="1796" max="1796" width="17.875" style="2" customWidth="1"/>
    <col min="1797" max="1798" width="9" style="2"/>
    <col min="1799" max="1799" width="31.625" style="2" customWidth="1"/>
    <col min="1800" max="1800" width="9" style="2"/>
    <col min="1801" max="1801" width="31.625" style="2" customWidth="1"/>
    <col min="1802" max="2048" width="9" style="2"/>
    <col min="2049" max="2049" width="42.5" style="2" customWidth="1"/>
    <col min="2050" max="2050" width="16.25" style="2" customWidth="1"/>
    <col min="2051" max="2051" width="40" style="2" customWidth="1"/>
    <col min="2052" max="2052" width="17.875" style="2" customWidth="1"/>
    <col min="2053" max="2054" width="9" style="2"/>
    <col min="2055" max="2055" width="31.625" style="2" customWidth="1"/>
    <col min="2056" max="2056" width="9" style="2"/>
    <col min="2057" max="2057" width="31.625" style="2" customWidth="1"/>
    <col min="2058" max="2304" width="9" style="2"/>
    <col min="2305" max="2305" width="42.5" style="2" customWidth="1"/>
    <col min="2306" max="2306" width="16.25" style="2" customWidth="1"/>
    <col min="2307" max="2307" width="40" style="2" customWidth="1"/>
    <col min="2308" max="2308" width="17.875" style="2" customWidth="1"/>
    <col min="2309" max="2310" width="9" style="2"/>
    <col min="2311" max="2311" width="31.625" style="2" customWidth="1"/>
    <col min="2312" max="2312" width="9" style="2"/>
    <col min="2313" max="2313" width="31.625" style="2" customWidth="1"/>
    <col min="2314" max="2560" width="9" style="2"/>
    <col min="2561" max="2561" width="42.5" style="2" customWidth="1"/>
    <col min="2562" max="2562" width="16.25" style="2" customWidth="1"/>
    <col min="2563" max="2563" width="40" style="2" customWidth="1"/>
    <col min="2564" max="2564" width="17.875" style="2" customWidth="1"/>
    <col min="2565" max="2566" width="9" style="2"/>
    <col min="2567" max="2567" width="31.625" style="2" customWidth="1"/>
    <col min="2568" max="2568" width="9" style="2"/>
    <col min="2569" max="2569" width="31.625" style="2" customWidth="1"/>
    <col min="2570" max="2816" width="9" style="2"/>
    <col min="2817" max="2817" width="42.5" style="2" customWidth="1"/>
    <col min="2818" max="2818" width="16.25" style="2" customWidth="1"/>
    <col min="2819" max="2819" width="40" style="2" customWidth="1"/>
    <col min="2820" max="2820" width="17.875" style="2" customWidth="1"/>
    <col min="2821" max="2822" width="9" style="2"/>
    <col min="2823" max="2823" width="31.625" style="2" customWidth="1"/>
    <col min="2824" max="2824" width="9" style="2"/>
    <col min="2825" max="2825" width="31.625" style="2" customWidth="1"/>
    <col min="2826" max="3072" width="9" style="2"/>
    <col min="3073" max="3073" width="42.5" style="2" customWidth="1"/>
    <col min="3074" max="3074" width="16.25" style="2" customWidth="1"/>
    <col min="3075" max="3075" width="40" style="2" customWidth="1"/>
    <col min="3076" max="3076" width="17.875" style="2" customWidth="1"/>
    <col min="3077" max="3078" width="9" style="2"/>
    <col min="3079" max="3079" width="31.625" style="2" customWidth="1"/>
    <col min="3080" max="3080" width="9" style="2"/>
    <col min="3081" max="3081" width="31.625" style="2" customWidth="1"/>
    <col min="3082" max="3328" width="9" style="2"/>
    <col min="3329" max="3329" width="42.5" style="2" customWidth="1"/>
    <col min="3330" max="3330" width="16.25" style="2" customWidth="1"/>
    <col min="3331" max="3331" width="40" style="2" customWidth="1"/>
    <col min="3332" max="3332" width="17.875" style="2" customWidth="1"/>
    <col min="3333" max="3334" width="9" style="2"/>
    <col min="3335" max="3335" width="31.625" style="2" customWidth="1"/>
    <col min="3336" max="3336" width="9" style="2"/>
    <col min="3337" max="3337" width="31.625" style="2" customWidth="1"/>
    <col min="3338" max="3584" width="9" style="2"/>
    <col min="3585" max="3585" width="42.5" style="2" customWidth="1"/>
    <col min="3586" max="3586" width="16.25" style="2" customWidth="1"/>
    <col min="3587" max="3587" width="40" style="2" customWidth="1"/>
    <col min="3588" max="3588" width="17.875" style="2" customWidth="1"/>
    <col min="3589" max="3590" width="9" style="2"/>
    <col min="3591" max="3591" width="31.625" style="2" customWidth="1"/>
    <col min="3592" max="3592" width="9" style="2"/>
    <col min="3593" max="3593" width="31.625" style="2" customWidth="1"/>
    <col min="3594" max="3840" width="9" style="2"/>
    <col min="3841" max="3841" width="42.5" style="2" customWidth="1"/>
    <col min="3842" max="3842" width="16.25" style="2" customWidth="1"/>
    <col min="3843" max="3843" width="40" style="2" customWidth="1"/>
    <col min="3844" max="3844" width="17.875" style="2" customWidth="1"/>
    <col min="3845" max="3846" width="9" style="2"/>
    <col min="3847" max="3847" width="31.625" style="2" customWidth="1"/>
    <col min="3848" max="3848" width="9" style="2"/>
    <col min="3849" max="3849" width="31.625" style="2" customWidth="1"/>
    <col min="3850" max="4096" width="9" style="2"/>
    <col min="4097" max="4097" width="42.5" style="2" customWidth="1"/>
    <col min="4098" max="4098" width="16.25" style="2" customWidth="1"/>
    <col min="4099" max="4099" width="40" style="2" customWidth="1"/>
    <col min="4100" max="4100" width="17.875" style="2" customWidth="1"/>
    <col min="4101" max="4102" width="9" style="2"/>
    <col min="4103" max="4103" width="31.625" style="2" customWidth="1"/>
    <col min="4104" max="4104" width="9" style="2"/>
    <col min="4105" max="4105" width="31.625" style="2" customWidth="1"/>
    <col min="4106" max="4352" width="9" style="2"/>
    <col min="4353" max="4353" width="42.5" style="2" customWidth="1"/>
    <col min="4354" max="4354" width="16.25" style="2" customWidth="1"/>
    <col min="4355" max="4355" width="40" style="2" customWidth="1"/>
    <col min="4356" max="4356" width="17.875" style="2" customWidth="1"/>
    <col min="4357" max="4358" width="9" style="2"/>
    <col min="4359" max="4359" width="31.625" style="2" customWidth="1"/>
    <col min="4360" max="4360" width="9" style="2"/>
    <col min="4361" max="4361" width="31.625" style="2" customWidth="1"/>
    <col min="4362" max="4608" width="9" style="2"/>
    <col min="4609" max="4609" width="42.5" style="2" customWidth="1"/>
    <col min="4610" max="4610" width="16.25" style="2" customWidth="1"/>
    <col min="4611" max="4611" width="40" style="2" customWidth="1"/>
    <col min="4612" max="4612" width="17.875" style="2" customWidth="1"/>
    <col min="4613" max="4614" width="9" style="2"/>
    <col min="4615" max="4615" width="31.625" style="2" customWidth="1"/>
    <col min="4616" max="4616" width="9" style="2"/>
    <col min="4617" max="4617" width="31.625" style="2" customWidth="1"/>
    <col min="4618" max="4864" width="9" style="2"/>
    <col min="4865" max="4865" width="42.5" style="2" customWidth="1"/>
    <col min="4866" max="4866" width="16.25" style="2" customWidth="1"/>
    <col min="4867" max="4867" width="40" style="2" customWidth="1"/>
    <col min="4868" max="4868" width="17.875" style="2" customWidth="1"/>
    <col min="4869" max="4870" width="9" style="2"/>
    <col min="4871" max="4871" width="31.625" style="2" customWidth="1"/>
    <col min="4872" max="4872" width="9" style="2"/>
    <col min="4873" max="4873" width="31.625" style="2" customWidth="1"/>
    <col min="4874" max="5120" width="9" style="2"/>
    <col min="5121" max="5121" width="42.5" style="2" customWidth="1"/>
    <col min="5122" max="5122" width="16.25" style="2" customWidth="1"/>
    <col min="5123" max="5123" width="40" style="2" customWidth="1"/>
    <col min="5124" max="5124" width="17.875" style="2" customWidth="1"/>
    <col min="5125" max="5126" width="9" style="2"/>
    <col min="5127" max="5127" width="31.625" style="2" customWidth="1"/>
    <col min="5128" max="5128" width="9" style="2"/>
    <col min="5129" max="5129" width="31.625" style="2" customWidth="1"/>
    <col min="5130" max="5376" width="9" style="2"/>
    <col min="5377" max="5377" width="42.5" style="2" customWidth="1"/>
    <col min="5378" max="5378" width="16.25" style="2" customWidth="1"/>
    <col min="5379" max="5379" width="40" style="2" customWidth="1"/>
    <col min="5380" max="5380" width="17.875" style="2" customWidth="1"/>
    <col min="5381" max="5382" width="9" style="2"/>
    <col min="5383" max="5383" width="31.625" style="2" customWidth="1"/>
    <col min="5384" max="5384" width="9" style="2"/>
    <col min="5385" max="5385" width="31.625" style="2" customWidth="1"/>
    <col min="5386" max="5632" width="9" style="2"/>
    <col min="5633" max="5633" width="42.5" style="2" customWidth="1"/>
    <col min="5634" max="5634" width="16.25" style="2" customWidth="1"/>
    <col min="5635" max="5635" width="40" style="2" customWidth="1"/>
    <col min="5636" max="5636" width="17.875" style="2" customWidth="1"/>
    <col min="5637" max="5638" width="9" style="2"/>
    <col min="5639" max="5639" width="31.625" style="2" customWidth="1"/>
    <col min="5640" max="5640" width="9" style="2"/>
    <col min="5641" max="5641" width="31.625" style="2" customWidth="1"/>
    <col min="5642" max="5888" width="9" style="2"/>
    <col min="5889" max="5889" width="42.5" style="2" customWidth="1"/>
    <col min="5890" max="5890" width="16.25" style="2" customWidth="1"/>
    <col min="5891" max="5891" width="40" style="2" customWidth="1"/>
    <col min="5892" max="5892" width="17.875" style="2" customWidth="1"/>
    <col min="5893" max="5894" width="9" style="2"/>
    <col min="5895" max="5895" width="31.625" style="2" customWidth="1"/>
    <col min="5896" max="5896" width="9" style="2"/>
    <col min="5897" max="5897" width="31.625" style="2" customWidth="1"/>
    <col min="5898" max="6144" width="9" style="2"/>
    <col min="6145" max="6145" width="42.5" style="2" customWidth="1"/>
    <col min="6146" max="6146" width="16.25" style="2" customWidth="1"/>
    <col min="6147" max="6147" width="40" style="2" customWidth="1"/>
    <col min="6148" max="6148" width="17.875" style="2" customWidth="1"/>
    <col min="6149" max="6150" width="9" style="2"/>
    <col min="6151" max="6151" width="31.625" style="2" customWidth="1"/>
    <col min="6152" max="6152" width="9" style="2"/>
    <col min="6153" max="6153" width="31.625" style="2" customWidth="1"/>
    <col min="6154" max="6400" width="9" style="2"/>
    <col min="6401" max="6401" width="42.5" style="2" customWidth="1"/>
    <col min="6402" max="6402" width="16.25" style="2" customWidth="1"/>
    <col min="6403" max="6403" width="40" style="2" customWidth="1"/>
    <col min="6404" max="6404" width="17.875" style="2" customWidth="1"/>
    <col min="6405" max="6406" width="9" style="2"/>
    <col min="6407" max="6407" width="31.625" style="2" customWidth="1"/>
    <col min="6408" max="6408" width="9" style="2"/>
    <col min="6409" max="6409" width="31.625" style="2" customWidth="1"/>
    <col min="6410" max="6656" width="9" style="2"/>
    <col min="6657" max="6657" width="42.5" style="2" customWidth="1"/>
    <col min="6658" max="6658" width="16.25" style="2" customWidth="1"/>
    <col min="6659" max="6659" width="40" style="2" customWidth="1"/>
    <col min="6660" max="6660" width="17.875" style="2" customWidth="1"/>
    <col min="6661" max="6662" width="9" style="2"/>
    <col min="6663" max="6663" width="31.625" style="2" customWidth="1"/>
    <col min="6664" max="6664" width="9" style="2"/>
    <col min="6665" max="6665" width="31.625" style="2" customWidth="1"/>
    <col min="6666" max="6912" width="9" style="2"/>
    <col min="6913" max="6913" width="42.5" style="2" customWidth="1"/>
    <col min="6914" max="6914" width="16.25" style="2" customWidth="1"/>
    <col min="6915" max="6915" width="40" style="2" customWidth="1"/>
    <col min="6916" max="6916" width="17.875" style="2" customWidth="1"/>
    <col min="6917" max="6918" width="9" style="2"/>
    <col min="6919" max="6919" width="31.625" style="2" customWidth="1"/>
    <col min="6920" max="6920" width="9" style="2"/>
    <col min="6921" max="6921" width="31.625" style="2" customWidth="1"/>
    <col min="6922" max="7168" width="9" style="2"/>
    <col min="7169" max="7169" width="42.5" style="2" customWidth="1"/>
    <col min="7170" max="7170" width="16.25" style="2" customWidth="1"/>
    <col min="7171" max="7171" width="40" style="2" customWidth="1"/>
    <col min="7172" max="7172" width="17.875" style="2" customWidth="1"/>
    <col min="7173" max="7174" width="9" style="2"/>
    <col min="7175" max="7175" width="31.625" style="2" customWidth="1"/>
    <col min="7176" max="7176" width="9" style="2"/>
    <col min="7177" max="7177" width="31.625" style="2" customWidth="1"/>
    <col min="7178" max="7424" width="9" style="2"/>
    <col min="7425" max="7425" width="42.5" style="2" customWidth="1"/>
    <col min="7426" max="7426" width="16.25" style="2" customWidth="1"/>
    <col min="7427" max="7427" width="40" style="2" customWidth="1"/>
    <col min="7428" max="7428" width="17.875" style="2" customWidth="1"/>
    <col min="7429" max="7430" width="9" style="2"/>
    <col min="7431" max="7431" width="31.625" style="2" customWidth="1"/>
    <col min="7432" max="7432" width="9" style="2"/>
    <col min="7433" max="7433" width="31.625" style="2" customWidth="1"/>
    <col min="7434" max="7680" width="9" style="2"/>
    <col min="7681" max="7681" width="42.5" style="2" customWidth="1"/>
    <col min="7682" max="7682" width="16.25" style="2" customWidth="1"/>
    <col min="7683" max="7683" width="40" style="2" customWidth="1"/>
    <col min="7684" max="7684" width="17.875" style="2" customWidth="1"/>
    <col min="7685" max="7686" width="9" style="2"/>
    <col min="7687" max="7687" width="31.625" style="2" customWidth="1"/>
    <col min="7688" max="7688" width="9" style="2"/>
    <col min="7689" max="7689" width="31.625" style="2" customWidth="1"/>
    <col min="7690" max="7936" width="9" style="2"/>
    <col min="7937" max="7937" width="42.5" style="2" customWidth="1"/>
    <col min="7938" max="7938" width="16.25" style="2" customWidth="1"/>
    <col min="7939" max="7939" width="40" style="2" customWidth="1"/>
    <col min="7940" max="7940" width="17.875" style="2" customWidth="1"/>
    <col min="7941" max="7942" width="9" style="2"/>
    <col min="7943" max="7943" width="31.625" style="2" customWidth="1"/>
    <col min="7944" max="7944" width="9" style="2"/>
    <col min="7945" max="7945" width="31.625" style="2" customWidth="1"/>
    <col min="7946" max="8192" width="9" style="2"/>
    <col min="8193" max="8193" width="42.5" style="2" customWidth="1"/>
    <col min="8194" max="8194" width="16.25" style="2" customWidth="1"/>
    <col min="8195" max="8195" width="40" style="2" customWidth="1"/>
    <col min="8196" max="8196" width="17.875" style="2" customWidth="1"/>
    <col min="8197" max="8198" width="9" style="2"/>
    <col min="8199" max="8199" width="31.625" style="2" customWidth="1"/>
    <col min="8200" max="8200" width="9" style="2"/>
    <col min="8201" max="8201" width="31.625" style="2" customWidth="1"/>
    <col min="8202" max="8448" width="9" style="2"/>
    <col min="8449" max="8449" width="42.5" style="2" customWidth="1"/>
    <col min="8450" max="8450" width="16.25" style="2" customWidth="1"/>
    <col min="8451" max="8451" width="40" style="2" customWidth="1"/>
    <col min="8452" max="8452" width="17.875" style="2" customWidth="1"/>
    <col min="8453" max="8454" width="9" style="2"/>
    <col min="8455" max="8455" width="31.625" style="2" customWidth="1"/>
    <col min="8456" max="8456" width="9" style="2"/>
    <col min="8457" max="8457" width="31.625" style="2" customWidth="1"/>
    <col min="8458" max="8704" width="9" style="2"/>
    <col min="8705" max="8705" width="42.5" style="2" customWidth="1"/>
    <col min="8706" max="8706" width="16.25" style="2" customWidth="1"/>
    <col min="8707" max="8707" width="40" style="2" customWidth="1"/>
    <col min="8708" max="8708" width="17.875" style="2" customWidth="1"/>
    <col min="8709" max="8710" width="9" style="2"/>
    <col min="8711" max="8711" width="31.625" style="2" customWidth="1"/>
    <col min="8712" max="8712" width="9" style="2"/>
    <col min="8713" max="8713" width="31.625" style="2" customWidth="1"/>
    <col min="8714" max="8960" width="9" style="2"/>
    <col min="8961" max="8961" width="42.5" style="2" customWidth="1"/>
    <col min="8962" max="8962" width="16.25" style="2" customWidth="1"/>
    <col min="8963" max="8963" width="40" style="2" customWidth="1"/>
    <col min="8964" max="8964" width="17.875" style="2" customWidth="1"/>
    <col min="8965" max="8966" width="9" style="2"/>
    <col min="8967" max="8967" width="31.625" style="2" customWidth="1"/>
    <col min="8968" max="8968" width="9" style="2"/>
    <col min="8969" max="8969" width="31.625" style="2" customWidth="1"/>
    <col min="8970" max="9216" width="9" style="2"/>
    <col min="9217" max="9217" width="42.5" style="2" customWidth="1"/>
    <col min="9218" max="9218" width="16.25" style="2" customWidth="1"/>
    <col min="9219" max="9219" width="40" style="2" customWidth="1"/>
    <col min="9220" max="9220" width="17.875" style="2" customWidth="1"/>
    <col min="9221" max="9222" width="9" style="2"/>
    <col min="9223" max="9223" width="31.625" style="2" customWidth="1"/>
    <col min="9224" max="9224" width="9" style="2"/>
    <col min="9225" max="9225" width="31.625" style="2" customWidth="1"/>
    <col min="9226" max="9472" width="9" style="2"/>
    <col min="9473" max="9473" width="42.5" style="2" customWidth="1"/>
    <col min="9474" max="9474" width="16.25" style="2" customWidth="1"/>
    <col min="9475" max="9475" width="40" style="2" customWidth="1"/>
    <col min="9476" max="9476" width="17.875" style="2" customWidth="1"/>
    <col min="9477" max="9478" width="9" style="2"/>
    <col min="9479" max="9479" width="31.625" style="2" customWidth="1"/>
    <col min="9480" max="9480" width="9" style="2"/>
    <col min="9481" max="9481" width="31.625" style="2" customWidth="1"/>
    <col min="9482" max="9728" width="9" style="2"/>
    <col min="9729" max="9729" width="42.5" style="2" customWidth="1"/>
    <col min="9730" max="9730" width="16.25" style="2" customWidth="1"/>
    <col min="9731" max="9731" width="40" style="2" customWidth="1"/>
    <col min="9732" max="9732" width="17.875" style="2" customWidth="1"/>
    <col min="9733" max="9734" width="9" style="2"/>
    <col min="9735" max="9735" width="31.625" style="2" customWidth="1"/>
    <col min="9736" max="9736" width="9" style="2"/>
    <col min="9737" max="9737" width="31.625" style="2" customWidth="1"/>
    <col min="9738" max="9984" width="9" style="2"/>
    <col min="9985" max="9985" width="42.5" style="2" customWidth="1"/>
    <col min="9986" max="9986" width="16.25" style="2" customWidth="1"/>
    <col min="9987" max="9987" width="40" style="2" customWidth="1"/>
    <col min="9988" max="9988" width="17.875" style="2" customWidth="1"/>
    <col min="9989" max="9990" width="9" style="2"/>
    <col min="9991" max="9991" width="31.625" style="2" customWidth="1"/>
    <col min="9992" max="9992" width="9" style="2"/>
    <col min="9993" max="9993" width="31.625" style="2" customWidth="1"/>
    <col min="9994" max="10240" width="9" style="2"/>
    <col min="10241" max="10241" width="42.5" style="2" customWidth="1"/>
    <col min="10242" max="10242" width="16.25" style="2" customWidth="1"/>
    <col min="10243" max="10243" width="40" style="2" customWidth="1"/>
    <col min="10244" max="10244" width="17.875" style="2" customWidth="1"/>
    <col min="10245" max="10246" width="9" style="2"/>
    <col min="10247" max="10247" width="31.625" style="2" customWidth="1"/>
    <col min="10248" max="10248" width="9" style="2"/>
    <col min="10249" max="10249" width="31.625" style="2" customWidth="1"/>
    <col min="10250" max="10496" width="9" style="2"/>
    <col min="10497" max="10497" width="42.5" style="2" customWidth="1"/>
    <col min="10498" max="10498" width="16.25" style="2" customWidth="1"/>
    <col min="10499" max="10499" width="40" style="2" customWidth="1"/>
    <col min="10500" max="10500" width="17.875" style="2" customWidth="1"/>
    <col min="10501" max="10502" width="9" style="2"/>
    <col min="10503" max="10503" width="31.625" style="2" customWidth="1"/>
    <col min="10504" max="10504" width="9" style="2"/>
    <col min="10505" max="10505" width="31.625" style="2" customWidth="1"/>
    <col min="10506" max="10752" width="9" style="2"/>
    <col min="10753" max="10753" width="42.5" style="2" customWidth="1"/>
    <col min="10754" max="10754" width="16.25" style="2" customWidth="1"/>
    <col min="10755" max="10755" width="40" style="2" customWidth="1"/>
    <col min="10756" max="10756" width="17.875" style="2" customWidth="1"/>
    <col min="10757" max="10758" width="9" style="2"/>
    <col min="10759" max="10759" width="31.625" style="2" customWidth="1"/>
    <col min="10760" max="10760" width="9" style="2"/>
    <col min="10761" max="10761" width="31.625" style="2" customWidth="1"/>
    <col min="10762" max="11008" width="9" style="2"/>
    <col min="11009" max="11009" width="42.5" style="2" customWidth="1"/>
    <col min="11010" max="11010" width="16.25" style="2" customWidth="1"/>
    <col min="11011" max="11011" width="40" style="2" customWidth="1"/>
    <col min="11012" max="11012" width="17.875" style="2" customWidth="1"/>
    <col min="11013" max="11014" width="9" style="2"/>
    <col min="11015" max="11015" width="31.625" style="2" customWidth="1"/>
    <col min="11016" max="11016" width="9" style="2"/>
    <col min="11017" max="11017" width="31.625" style="2" customWidth="1"/>
    <col min="11018" max="11264" width="9" style="2"/>
    <col min="11265" max="11265" width="42.5" style="2" customWidth="1"/>
    <col min="11266" max="11266" width="16.25" style="2" customWidth="1"/>
    <col min="11267" max="11267" width="40" style="2" customWidth="1"/>
    <col min="11268" max="11268" width="17.875" style="2" customWidth="1"/>
    <col min="11269" max="11270" width="9" style="2"/>
    <col min="11271" max="11271" width="31.625" style="2" customWidth="1"/>
    <col min="11272" max="11272" width="9" style="2"/>
    <col min="11273" max="11273" width="31.625" style="2" customWidth="1"/>
    <col min="11274" max="11520" width="9" style="2"/>
    <col min="11521" max="11521" width="42.5" style="2" customWidth="1"/>
    <col min="11522" max="11522" width="16.25" style="2" customWidth="1"/>
    <col min="11523" max="11523" width="40" style="2" customWidth="1"/>
    <col min="11524" max="11524" width="17.875" style="2" customWidth="1"/>
    <col min="11525" max="11526" width="9" style="2"/>
    <col min="11527" max="11527" width="31.625" style="2" customWidth="1"/>
    <col min="11528" max="11528" width="9" style="2"/>
    <col min="11529" max="11529" width="31.625" style="2" customWidth="1"/>
    <col min="11530" max="11776" width="9" style="2"/>
    <col min="11777" max="11777" width="42.5" style="2" customWidth="1"/>
    <col min="11778" max="11778" width="16.25" style="2" customWidth="1"/>
    <col min="11779" max="11779" width="40" style="2" customWidth="1"/>
    <col min="11780" max="11780" width="17.875" style="2" customWidth="1"/>
    <col min="11781" max="11782" width="9" style="2"/>
    <col min="11783" max="11783" width="31.625" style="2" customWidth="1"/>
    <col min="11784" max="11784" width="9" style="2"/>
    <col min="11785" max="11785" width="31.625" style="2" customWidth="1"/>
    <col min="11786" max="12032" width="9" style="2"/>
    <col min="12033" max="12033" width="42.5" style="2" customWidth="1"/>
    <col min="12034" max="12034" width="16.25" style="2" customWidth="1"/>
    <col min="12035" max="12035" width="40" style="2" customWidth="1"/>
    <col min="12036" max="12036" width="17.875" style="2" customWidth="1"/>
    <col min="12037" max="12038" width="9" style="2"/>
    <col min="12039" max="12039" width="31.625" style="2" customWidth="1"/>
    <col min="12040" max="12040" width="9" style="2"/>
    <col min="12041" max="12041" width="31.625" style="2" customWidth="1"/>
    <col min="12042" max="12288" width="9" style="2"/>
    <col min="12289" max="12289" width="42.5" style="2" customWidth="1"/>
    <col min="12290" max="12290" width="16.25" style="2" customWidth="1"/>
    <col min="12291" max="12291" width="40" style="2" customWidth="1"/>
    <col min="12292" max="12292" width="17.875" style="2" customWidth="1"/>
    <col min="12293" max="12294" width="9" style="2"/>
    <col min="12295" max="12295" width="31.625" style="2" customWidth="1"/>
    <col min="12296" max="12296" width="9" style="2"/>
    <col min="12297" max="12297" width="31.625" style="2" customWidth="1"/>
    <col min="12298" max="12544" width="9" style="2"/>
    <col min="12545" max="12545" width="42.5" style="2" customWidth="1"/>
    <col min="12546" max="12546" width="16.25" style="2" customWidth="1"/>
    <col min="12547" max="12547" width="40" style="2" customWidth="1"/>
    <col min="12548" max="12548" width="17.875" style="2" customWidth="1"/>
    <col min="12549" max="12550" width="9" style="2"/>
    <col min="12551" max="12551" width="31.625" style="2" customWidth="1"/>
    <col min="12552" max="12552" width="9" style="2"/>
    <col min="12553" max="12553" width="31.625" style="2" customWidth="1"/>
    <col min="12554" max="12800" width="9" style="2"/>
    <col min="12801" max="12801" width="42.5" style="2" customWidth="1"/>
    <col min="12802" max="12802" width="16.25" style="2" customWidth="1"/>
    <col min="12803" max="12803" width="40" style="2" customWidth="1"/>
    <col min="12804" max="12804" width="17.875" style="2" customWidth="1"/>
    <col min="12805" max="12806" width="9" style="2"/>
    <col min="12807" max="12807" width="31.625" style="2" customWidth="1"/>
    <col min="12808" max="12808" width="9" style="2"/>
    <col min="12809" max="12809" width="31.625" style="2" customWidth="1"/>
    <col min="12810" max="13056" width="9" style="2"/>
    <col min="13057" max="13057" width="42.5" style="2" customWidth="1"/>
    <col min="13058" max="13058" width="16.25" style="2" customWidth="1"/>
    <col min="13059" max="13059" width="40" style="2" customWidth="1"/>
    <col min="13060" max="13060" width="17.875" style="2" customWidth="1"/>
    <col min="13061" max="13062" width="9" style="2"/>
    <col min="13063" max="13063" width="31.625" style="2" customWidth="1"/>
    <col min="13064" max="13064" width="9" style="2"/>
    <col min="13065" max="13065" width="31.625" style="2" customWidth="1"/>
    <col min="13066" max="13312" width="9" style="2"/>
    <col min="13313" max="13313" width="42.5" style="2" customWidth="1"/>
    <col min="13314" max="13314" width="16.25" style="2" customWidth="1"/>
    <col min="13315" max="13315" width="40" style="2" customWidth="1"/>
    <col min="13316" max="13316" width="17.875" style="2" customWidth="1"/>
    <col min="13317" max="13318" width="9" style="2"/>
    <col min="13319" max="13319" width="31.625" style="2" customWidth="1"/>
    <col min="13320" max="13320" width="9" style="2"/>
    <col min="13321" max="13321" width="31.625" style="2" customWidth="1"/>
    <col min="13322" max="13568" width="9" style="2"/>
    <col min="13569" max="13569" width="42.5" style="2" customWidth="1"/>
    <col min="13570" max="13570" width="16.25" style="2" customWidth="1"/>
    <col min="13571" max="13571" width="40" style="2" customWidth="1"/>
    <col min="13572" max="13572" width="17.875" style="2" customWidth="1"/>
    <col min="13573" max="13574" width="9" style="2"/>
    <col min="13575" max="13575" width="31.625" style="2" customWidth="1"/>
    <col min="13576" max="13576" width="9" style="2"/>
    <col min="13577" max="13577" width="31.625" style="2" customWidth="1"/>
    <col min="13578" max="13824" width="9" style="2"/>
    <col min="13825" max="13825" width="42.5" style="2" customWidth="1"/>
    <col min="13826" max="13826" width="16.25" style="2" customWidth="1"/>
    <col min="13827" max="13827" width="40" style="2" customWidth="1"/>
    <col min="13828" max="13828" width="17.875" style="2" customWidth="1"/>
    <col min="13829" max="13830" width="9" style="2"/>
    <col min="13831" max="13831" width="31.625" style="2" customWidth="1"/>
    <col min="13832" max="13832" width="9" style="2"/>
    <col min="13833" max="13833" width="31.625" style="2" customWidth="1"/>
    <col min="13834" max="14080" width="9" style="2"/>
    <col min="14081" max="14081" width="42.5" style="2" customWidth="1"/>
    <col min="14082" max="14082" width="16.25" style="2" customWidth="1"/>
    <col min="14083" max="14083" width="40" style="2" customWidth="1"/>
    <col min="14084" max="14084" width="17.875" style="2" customWidth="1"/>
    <col min="14085" max="14086" width="9" style="2"/>
    <col min="14087" max="14087" width="31.625" style="2" customWidth="1"/>
    <col min="14088" max="14088" width="9" style="2"/>
    <col min="14089" max="14089" width="31.625" style="2" customWidth="1"/>
    <col min="14090" max="14336" width="9" style="2"/>
    <col min="14337" max="14337" width="42.5" style="2" customWidth="1"/>
    <col min="14338" max="14338" width="16.25" style="2" customWidth="1"/>
    <col min="14339" max="14339" width="40" style="2" customWidth="1"/>
    <col min="14340" max="14340" width="17.875" style="2" customWidth="1"/>
    <col min="14341" max="14342" width="9" style="2"/>
    <col min="14343" max="14343" width="31.625" style="2" customWidth="1"/>
    <col min="14344" max="14344" width="9" style="2"/>
    <col min="14345" max="14345" width="31.625" style="2" customWidth="1"/>
    <col min="14346" max="14592" width="9" style="2"/>
    <col min="14593" max="14593" width="42.5" style="2" customWidth="1"/>
    <col min="14594" max="14594" width="16.25" style="2" customWidth="1"/>
    <col min="14595" max="14595" width="40" style="2" customWidth="1"/>
    <col min="14596" max="14596" width="17.875" style="2" customWidth="1"/>
    <col min="14597" max="14598" width="9" style="2"/>
    <col min="14599" max="14599" width="31.625" style="2" customWidth="1"/>
    <col min="14600" max="14600" width="9" style="2"/>
    <col min="14601" max="14601" width="31.625" style="2" customWidth="1"/>
    <col min="14602" max="14848" width="9" style="2"/>
    <col min="14849" max="14849" width="42.5" style="2" customWidth="1"/>
    <col min="14850" max="14850" width="16.25" style="2" customWidth="1"/>
    <col min="14851" max="14851" width="40" style="2" customWidth="1"/>
    <col min="14852" max="14852" width="17.875" style="2" customWidth="1"/>
    <col min="14853" max="14854" width="9" style="2"/>
    <col min="14855" max="14855" width="31.625" style="2" customWidth="1"/>
    <col min="14856" max="14856" width="9" style="2"/>
    <col min="14857" max="14857" width="31.625" style="2" customWidth="1"/>
    <col min="14858" max="15104" width="9" style="2"/>
    <col min="15105" max="15105" width="42.5" style="2" customWidth="1"/>
    <col min="15106" max="15106" width="16.25" style="2" customWidth="1"/>
    <col min="15107" max="15107" width="40" style="2" customWidth="1"/>
    <col min="15108" max="15108" width="17.875" style="2" customWidth="1"/>
    <col min="15109" max="15110" width="9" style="2"/>
    <col min="15111" max="15111" width="31.625" style="2" customWidth="1"/>
    <col min="15112" max="15112" width="9" style="2"/>
    <col min="15113" max="15113" width="31.625" style="2" customWidth="1"/>
    <col min="15114" max="15360" width="9" style="2"/>
    <col min="15361" max="15361" width="42.5" style="2" customWidth="1"/>
    <col min="15362" max="15362" width="16.25" style="2" customWidth="1"/>
    <col min="15363" max="15363" width="40" style="2" customWidth="1"/>
    <col min="15364" max="15364" width="17.875" style="2" customWidth="1"/>
    <col min="15365" max="15366" width="9" style="2"/>
    <col min="15367" max="15367" width="31.625" style="2" customWidth="1"/>
    <col min="15368" max="15368" width="9" style="2"/>
    <col min="15369" max="15369" width="31.625" style="2" customWidth="1"/>
    <col min="15370" max="15616" width="9" style="2"/>
    <col min="15617" max="15617" width="42.5" style="2" customWidth="1"/>
    <col min="15618" max="15618" width="16.25" style="2" customWidth="1"/>
    <col min="15619" max="15619" width="40" style="2" customWidth="1"/>
    <col min="15620" max="15620" width="17.875" style="2" customWidth="1"/>
    <col min="15621" max="15622" width="9" style="2"/>
    <col min="15623" max="15623" width="31.625" style="2" customWidth="1"/>
    <col min="15624" max="15624" width="9" style="2"/>
    <col min="15625" max="15625" width="31.625" style="2" customWidth="1"/>
    <col min="15626" max="15872" width="9" style="2"/>
    <col min="15873" max="15873" width="42.5" style="2" customWidth="1"/>
    <col min="15874" max="15874" width="16.25" style="2" customWidth="1"/>
    <col min="15875" max="15875" width="40" style="2" customWidth="1"/>
    <col min="15876" max="15876" width="17.875" style="2" customWidth="1"/>
    <col min="15877" max="15878" width="9" style="2"/>
    <col min="15879" max="15879" width="31.625" style="2" customWidth="1"/>
    <col min="15880" max="15880" width="9" style="2"/>
    <col min="15881" max="15881" width="31.625" style="2" customWidth="1"/>
    <col min="15882" max="16128" width="9" style="2"/>
    <col min="16129" max="16129" width="42.5" style="2" customWidth="1"/>
    <col min="16130" max="16130" width="16.25" style="2" customWidth="1"/>
    <col min="16131" max="16131" width="40" style="2" customWidth="1"/>
    <col min="16132" max="16132" width="17.875" style="2" customWidth="1"/>
    <col min="16133" max="16134" width="9" style="2"/>
    <col min="16135" max="16135" width="31.625" style="2" customWidth="1"/>
    <col min="16136" max="16136" width="9" style="2"/>
    <col min="16137" max="16137" width="31.625" style="2" customWidth="1"/>
    <col min="16138" max="16384" width="9" style="2"/>
  </cols>
  <sheetData>
    <row r="1" ht="18.75" spans="1:4">
      <c r="A1" s="3" t="s">
        <v>1220</v>
      </c>
      <c r="B1" s="3"/>
      <c r="C1" s="4"/>
      <c r="D1" s="4"/>
    </row>
    <row r="2" ht="22.5" spans="1:4">
      <c r="A2" s="5" t="s">
        <v>1223</v>
      </c>
      <c r="B2" s="5"/>
      <c r="C2" s="5"/>
      <c r="D2" s="5"/>
    </row>
    <row r="3" ht="18.75" spans="1:4">
      <c r="A3" s="6"/>
      <c r="B3" s="6"/>
      <c r="C3" s="7"/>
      <c r="D3" s="8" t="s">
        <v>2</v>
      </c>
    </row>
    <row r="4" ht="18.75" spans="1:4">
      <c r="A4" s="9" t="s">
        <v>587</v>
      </c>
      <c r="B4" s="10" t="s">
        <v>650</v>
      </c>
      <c r="C4" s="9" t="s">
        <v>136</v>
      </c>
      <c r="D4" s="10" t="s">
        <v>650</v>
      </c>
    </row>
    <row r="5" ht="18.75" spans="1:4">
      <c r="A5" s="11" t="s">
        <v>64</v>
      </c>
      <c r="B5" s="12">
        <f>B6</f>
        <v>0</v>
      </c>
      <c r="C5" s="11" t="s">
        <v>64</v>
      </c>
      <c r="D5" s="12">
        <f>B6</f>
        <v>0</v>
      </c>
    </row>
    <row r="6" ht="18.75" spans="1:4">
      <c r="A6" s="13" t="s">
        <v>839</v>
      </c>
      <c r="B6" s="12">
        <f>B7+B11+B14+B15+B16</f>
        <v>0</v>
      </c>
      <c r="C6" s="13" t="s">
        <v>840</v>
      </c>
      <c r="D6" s="12">
        <f>D7+D11+D14+D15+D16</f>
        <v>0</v>
      </c>
    </row>
    <row r="7" ht="13.5" spans="1:4">
      <c r="A7" s="14" t="s">
        <v>822</v>
      </c>
      <c r="B7" s="15"/>
      <c r="C7" s="14" t="s">
        <v>823</v>
      </c>
      <c r="D7" s="15"/>
    </row>
    <row r="8" ht="13.5" spans="1:4">
      <c r="A8" s="16" t="s">
        <v>824</v>
      </c>
      <c r="B8" s="15"/>
      <c r="C8" s="16" t="s">
        <v>824</v>
      </c>
      <c r="D8" s="15"/>
    </row>
    <row r="9" ht="13.5" spans="1:4">
      <c r="A9" s="16" t="s">
        <v>825</v>
      </c>
      <c r="B9" s="15"/>
      <c r="C9" s="16" t="s">
        <v>825</v>
      </c>
      <c r="D9" s="15"/>
    </row>
    <row r="10" ht="13.5" spans="1:4">
      <c r="A10" s="16" t="s">
        <v>826</v>
      </c>
      <c r="B10" s="15"/>
      <c r="C10" s="16" t="s">
        <v>826</v>
      </c>
      <c r="D10" s="15"/>
    </row>
    <row r="11" ht="13.5" spans="1:4">
      <c r="A11" s="14" t="s">
        <v>827</v>
      </c>
      <c r="B11" s="15"/>
      <c r="C11" s="14" t="s">
        <v>828</v>
      </c>
      <c r="D11" s="15"/>
    </row>
    <row r="12" ht="13.5" spans="1:4">
      <c r="A12" s="16" t="s">
        <v>830</v>
      </c>
      <c r="B12" s="15"/>
      <c r="C12" s="16" t="s">
        <v>830</v>
      </c>
      <c r="D12" s="15"/>
    </row>
    <row r="13" ht="13.5" spans="1:4">
      <c r="A13" s="16" t="s">
        <v>831</v>
      </c>
      <c r="B13" s="15"/>
      <c r="C13" s="16" t="s">
        <v>831</v>
      </c>
      <c r="D13" s="15"/>
    </row>
    <row r="14" ht="13.5" spans="1:4">
      <c r="A14" s="14" t="s">
        <v>832</v>
      </c>
      <c r="B14" s="15"/>
      <c r="C14" s="14" t="s">
        <v>833</v>
      </c>
      <c r="D14" s="15"/>
    </row>
    <row r="15" ht="13.5" spans="1:4">
      <c r="A15" s="14" t="s">
        <v>834</v>
      </c>
      <c r="B15" s="15"/>
      <c r="C15" s="14" t="s">
        <v>835</v>
      </c>
      <c r="D15" s="15"/>
    </row>
    <row r="16" ht="13.5" spans="1:4">
      <c r="A16" s="17"/>
      <c r="B16" s="18"/>
      <c r="C16" s="17"/>
      <c r="D16" s="18"/>
    </row>
    <row r="17" ht="18.75" spans="1:4">
      <c r="A17" s="19"/>
      <c r="B17" s="20"/>
      <c r="C17" s="21" t="s">
        <v>836</v>
      </c>
      <c r="D17" s="22">
        <f>D5-D6</f>
        <v>0</v>
      </c>
    </row>
    <row r="18" ht="13.5" spans="1:4">
      <c r="A18" s="23" t="s">
        <v>1224</v>
      </c>
      <c r="B18" s="23"/>
      <c r="C18" s="23"/>
      <c r="D18" s="23"/>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sheetData>
  <mergeCells count="4">
    <mergeCell ref="A1:B1"/>
    <mergeCell ref="A2:D2"/>
    <mergeCell ref="A3:B3"/>
    <mergeCell ref="A18:D18"/>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N43"/>
  <sheetViews>
    <sheetView showZeros="0" workbookViewId="0">
      <selection activeCell="Q12" sqref="Q12"/>
    </sheetView>
  </sheetViews>
  <sheetFormatPr defaultColWidth="9" defaultRowHeight="21.95" customHeight="1"/>
  <cols>
    <col min="1" max="1" width="29.125" style="346" customWidth="1"/>
    <col min="2" max="4" width="11.875" style="346" customWidth="1"/>
    <col min="5" max="5" width="12.125" style="346" customWidth="1"/>
    <col min="6" max="6" width="9.25" style="346" customWidth="1"/>
    <col min="7" max="7" width="11.75" style="346" customWidth="1"/>
    <col min="8" max="8" width="31.125" style="346" customWidth="1"/>
    <col min="9" max="11" width="11.875" style="346" customWidth="1"/>
    <col min="12" max="12" width="12.125" style="346" customWidth="1"/>
    <col min="13" max="13" width="9.25" style="346" customWidth="1"/>
    <col min="14" max="14" width="11.75" style="346" customWidth="1"/>
    <col min="15" max="249" width="9" style="346"/>
    <col min="250" max="250" width="4.875" style="346" customWidth="1"/>
    <col min="251" max="251" width="30.625" style="346" customWidth="1"/>
    <col min="252" max="252" width="17" style="346" customWidth="1"/>
    <col min="253" max="253" width="13.5" style="346" customWidth="1"/>
    <col min="254" max="254" width="32.125" style="346" customWidth="1"/>
    <col min="255" max="255" width="15.5" style="346" customWidth="1"/>
    <col min="256" max="256" width="12.25" style="346" customWidth="1"/>
    <col min="257" max="505" width="9" style="346"/>
    <col min="506" max="506" width="4.875" style="346" customWidth="1"/>
    <col min="507" max="507" width="30.625" style="346" customWidth="1"/>
    <col min="508" max="508" width="17" style="346" customWidth="1"/>
    <col min="509" max="509" width="13.5" style="346" customWidth="1"/>
    <col min="510" max="510" width="32.125" style="346" customWidth="1"/>
    <col min="511" max="511" width="15.5" style="346" customWidth="1"/>
    <col min="512" max="512" width="12.25" style="346" customWidth="1"/>
    <col min="513" max="761" width="9" style="346"/>
    <col min="762" max="762" width="4.875" style="346" customWidth="1"/>
    <col min="763" max="763" width="30.625" style="346" customWidth="1"/>
    <col min="764" max="764" width="17" style="346" customWidth="1"/>
    <col min="765" max="765" width="13.5" style="346" customWidth="1"/>
    <col min="766" max="766" width="32.125" style="346" customWidth="1"/>
    <col min="767" max="767" width="15.5" style="346" customWidth="1"/>
    <col min="768" max="768" width="12.25" style="346" customWidth="1"/>
    <col min="769" max="1017" width="9" style="346"/>
    <col min="1018" max="1018" width="4.875" style="346" customWidth="1"/>
    <col min="1019" max="1019" width="30.625" style="346" customWidth="1"/>
    <col min="1020" max="1020" width="17" style="346" customWidth="1"/>
    <col min="1021" max="1021" width="13.5" style="346" customWidth="1"/>
    <col min="1022" max="1022" width="32.125" style="346" customWidth="1"/>
    <col min="1023" max="1023" width="15.5" style="346" customWidth="1"/>
    <col min="1024" max="1024" width="12.25" style="346" customWidth="1"/>
    <col min="1025" max="1273" width="9" style="346"/>
    <col min="1274" max="1274" width="4.875" style="346" customWidth="1"/>
    <col min="1275" max="1275" width="30.625" style="346" customWidth="1"/>
    <col min="1276" max="1276" width="17" style="346" customWidth="1"/>
    <col min="1277" max="1277" width="13.5" style="346" customWidth="1"/>
    <col min="1278" max="1278" width="32.125" style="346" customWidth="1"/>
    <col min="1279" max="1279" width="15.5" style="346" customWidth="1"/>
    <col min="1280" max="1280" width="12.25" style="346" customWidth="1"/>
    <col min="1281" max="1529" width="9" style="346"/>
    <col min="1530" max="1530" width="4.875" style="346" customWidth="1"/>
    <col min="1531" max="1531" width="30.625" style="346" customWidth="1"/>
    <col min="1532" max="1532" width="17" style="346" customWidth="1"/>
    <col min="1533" max="1533" width="13.5" style="346" customWidth="1"/>
    <col min="1534" max="1534" width="32.125" style="346" customWidth="1"/>
    <col min="1535" max="1535" width="15.5" style="346" customWidth="1"/>
    <col min="1536" max="1536" width="12.25" style="346" customWidth="1"/>
    <col min="1537" max="1785" width="9" style="346"/>
    <col min="1786" max="1786" width="4.875" style="346" customWidth="1"/>
    <col min="1787" max="1787" width="30.625" style="346" customWidth="1"/>
    <col min="1788" max="1788" width="17" style="346" customWidth="1"/>
    <col min="1789" max="1789" width="13.5" style="346" customWidth="1"/>
    <col min="1790" max="1790" width="32.125" style="346" customWidth="1"/>
    <col min="1791" max="1791" width="15.5" style="346" customWidth="1"/>
    <col min="1792" max="1792" width="12.25" style="346" customWidth="1"/>
    <col min="1793" max="2041" width="9" style="346"/>
    <col min="2042" max="2042" width="4.875" style="346" customWidth="1"/>
    <col min="2043" max="2043" width="30.625" style="346" customWidth="1"/>
    <col min="2044" max="2044" width="17" style="346" customWidth="1"/>
    <col min="2045" max="2045" width="13.5" style="346" customWidth="1"/>
    <col min="2046" max="2046" width="32.125" style="346" customWidth="1"/>
    <col min="2047" max="2047" width="15.5" style="346" customWidth="1"/>
    <col min="2048" max="2048" width="12.25" style="346" customWidth="1"/>
    <col min="2049" max="2297" width="9" style="346"/>
    <col min="2298" max="2298" width="4.875" style="346" customWidth="1"/>
    <col min="2299" max="2299" width="30.625" style="346" customWidth="1"/>
    <col min="2300" max="2300" width="17" style="346" customWidth="1"/>
    <col min="2301" max="2301" width="13.5" style="346" customWidth="1"/>
    <col min="2302" max="2302" width="32.125" style="346" customWidth="1"/>
    <col min="2303" max="2303" width="15.5" style="346" customWidth="1"/>
    <col min="2304" max="2304" width="12.25" style="346" customWidth="1"/>
    <col min="2305" max="2553" width="9" style="346"/>
    <col min="2554" max="2554" width="4.875" style="346" customWidth="1"/>
    <col min="2555" max="2555" width="30.625" style="346" customWidth="1"/>
    <col min="2556" max="2556" width="17" style="346" customWidth="1"/>
    <col min="2557" max="2557" width="13.5" style="346" customWidth="1"/>
    <col min="2558" max="2558" width="32.125" style="346" customWidth="1"/>
    <col min="2559" max="2559" width="15.5" style="346" customWidth="1"/>
    <col min="2560" max="2560" width="12.25" style="346" customWidth="1"/>
    <col min="2561" max="2809" width="9" style="346"/>
    <col min="2810" max="2810" width="4.875" style="346" customWidth="1"/>
    <col min="2811" max="2811" width="30.625" style="346" customWidth="1"/>
    <col min="2812" max="2812" width="17" style="346" customWidth="1"/>
    <col min="2813" max="2813" width="13.5" style="346" customWidth="1"/>
    <col min="2814" max="2814" width="32.125" style="346" customWidth="1"/>
    <col min="2815" max="2815" width="15.5" style="346" customWidth="1"/>
    <col min="2816" max="2816" width="12.25" style="346" customWidth="1"/>
    <col min="2817" max="3065" width="9" style="346"/>
    <col min="3066" max="3066" width="4.875" style="346" customWidth="1"/>
    <col min="3067" max="3067" width="30.625" style="346" customWidth="1"/>
    <col min="3068" max="3068" width="17" style="346" customWidth="1"/>
    <col min="3069" max="3069" width="13.5" style="346" customWidth="1"/>
    <col min="3070" max="3070" width="32.125" style="346" customWidth="1"/>
    <col min="3071" max="3071" width="15.5" style="346" customWidth="1"/>
    <col min="3072" max="3072" width="12.25" style="346" customWidth="1"/>
    <col min="3073" max="3321" width="9" style="346"/>
    <col min="3322" max="3322" width="4.875" style="346" customWidth="1"/>
    <col min="3323" max="3323" width="30.625" style="346" customWidth="1"/>
    <col min="3324" max="3324" width="17" style="346" customWidth="1"/>
    <col min="3325" max="3325" width="13.5" style="346" customWidth="1"/>
    <col min="3326" max="3326" width="32.125" style="346" customWidth="1"/>
    <col min="3327" max="3327" width="15.5" style="346" customWidth="1"/>
    <col min="3328" max="3328" width="12.25" style="346" customWidth="1"/>
    <col min="3329" max="3577" width="9" style="346"/>
    <col min="3578" max="3578" width="4.875" style="346" customWidth="1"/>
    <col min="3579" max="3579" width="30.625" style="346" customWidth="1"/>
    <col min="3580" max="3580" width="17" style="346" customWidth="1"/>
    <col min="3581" max="3581" width="13.5" style="346" customWidth="1"/>
    <col min="3582" max="3582" width="32.125" style="346" customWidth="1"/>
    <col min="3583" max="3583" width="15.5" style="346" customWidth="1"/>
    <col min="3584" max="3584" width="12.25" style="346" customWidth="1"/>
    <col min="3585" max="3833" width="9" style="346"/>
    <col min="3834" max="3834" width="4.875" style="346" customWidth="1"/>
    <col min="3835" max="3835" width="30.625" style="346" customWidth="1"/>
    <col min="3836" max="3836" width="17" style="346" customWidth="1"/>
    <col min="3837" max="3837" width="13.5" style="346" customWidth="1"/>
    <col min="3838" max="3838" width="32.125" style="346" customWidth="1"/>
    <col min="3839" max="3839" width="15.5" style="346" customWidth="1"/>
    <col min="3840" max="3840" width="12.25" style="346" customWidth="1"/>
    <col min="3841" max="4089" width="9" style="346"/>
    <col min="4090" max="4090" width="4.875" style="346" customWidth="1"/>
    <col min="4091" max="4091" width="30.625" style="346" customWidth="1"/>
    <col min="4092" max="4092" width="17" style="346" customWidth="1"/>
    <col min="4093" max="4093" width="13.5" style="346" customWidth="1"/>
    <col min="4094" max="4094" width="32.125" style="346" customWidth="1"/>
    <col min="4095" max="4095" width="15.5" style="346" customWidth="1"/>
    <col min="4096" max="4096" width="12.25" style="346" customWidth="1"/>
    <col min="4097" max="4345" width="9" style="346"/>
    <col min="4346" max="4346" width="4.875" style="346" customWidth="1"/>
    <col min="4347" max="4347" width="30.625" style="346" customWidth="1"/>
    <col min="4348" max="4348" width="17" style="346" customWidth="1"/>
    <col min="4349" max="4349" width="13.5" style="346" customWidth="1"/>
    <col min="4350" max="4350" width="32.125" style="346" customWidth="1"/>
    <col min="4351" max="4351" width="15.5" style="346" customWidth="1"/>
    <col min="4352" max="4352" width="12.25" style="346" customWidth="1"/>
    <col min="4353" max="4601" width="9" style="346"/>
    <col min="4602" max="4602" width="4.875" style="346" customWidth="1"/>
    <col min="4603" max="4603" width="30.625" style="346" customWidth="1"/>
    <col min="4604" max="4604" width="17" style="346" customWidth="1"/>
    <col min="4605" max="4605" width="13.5" style="346" customWidth="1"/>
    <col min="4606" max="4606" width="32.125" style="346" customWidth="1"/>
    <col min="4607" max="4607" width="15.5" style="346" customWidth="1"/>
    <col min="4608" max="4608" width="12.25" style="346" customWidth="1"/>
    <col min="4609" max="4857" width="9" style="346"/>
    <col min="4858" max="4858" width="4.875" style="346" customWidth="1"/>
    <col min="4859" max="4859" width="30.625" style="346" customWidth="1"/>
    <col min="4860" max="4860" width="17" style="346" customWidth="1"/>
    <col min="4861" max="4861" width="13.5" style="346" customWidth="1"/>
    <col min="4862" max="4862" width="32.125" style="346" customWidth="1"/>
    <col min="4863" max="4863" width="15.5" style="346" customWidth="1"/>
    <col min="4864" max="4864" width="12.25" style="346" customWidth="1"/>
    <col min="4865" max="5113" width="9" style="346"/>
    <col min="5114" max="5114" width="4.875" style="346" customWidth="1"/>
    <col min="5115" max="5115" width="30.625" style="346" customWidth="1"/>
    <col min="5116" max="5116" width="17" style="346" customWidth="1"/>
    <col min="5117" max="5117" width="13.5" style="346" customWidth="1"/>
    <col min="5118" max="5118" width="32.125" style="346" customWidth="1"/>
    <col min="5119" max="5119" width="15.5" style="346" customWidth="1"/>
    <col min="5120" max="5120" width="12.25" style="346" customWidth="1"/>
    <col min="5121" max="5369" width="9" style="346"/>
    <col min="5370" max="5370" width="4.875" style="346" customWidth="1"/>
    <col min="5371" max="5371" width="30.625" style="346" customWidth="1"/>
    <col min="5372" max="5372" width="17" style="346" customWidth="1"/>
    <col min="5373" max="5373" width="13.5" style="346" customWidth="1"/>
    <col min="5374" max="5374" width="32.125" style="346" customWidth="1"/>
    <col min="5375" max="5375" width="15.5" style="346" customWidth="1"/>
    <col min="5376" max="5376" width="12.25" style="346" customWidth="1"/>
    <col min="5377" max="5625" width="9" style="346"/>
    <col min="5626" max="5626" width="4.875" style="346" customWidth="1"/>
    <col min="5627" max="5627" width="30.625" style="346" customWidth="1"/>
    <col min="5628" max="5628" width="17" style="346" customWidth="1"/>
    <col min="5629" max="5629" width="13.5" style="346" customWidth="1"/>
    <col min="5630" max="5630" width="32.125" style="346" customWidth="1"/>
    <col min="5631" max="5631" width="15.5" style="346" customWidth="1"/>
    <col min="5632" max="5632" width="12.25" style="346" customWidth="1"/>
    <col min="5633" max="5881" width="9" style="346"/>
    <col min="5882" max="5882" width="4.875" style="346" customWidth="1"/>
    <col min="5883" max="5883" width="30.625" style="346" customWidth="1"/>
    <col min="5884" max="5884" width="17" style="346" customWidth="1"/>
    <col min="5885" max="5885" width="13.5" style="346" customWidth="1"/>
    <col min="5886" max="5886" width="32.125" style="346" customWidth="1"/>
    <col min="5887" max="5887" width="15.5" style="346" customWidth="1"/>
    <col min="5888" max="5888" width="12.25" style="346" customWidth="1"/>
    <col min="5889" max="6137" width="9" style="346"/>
    <col min="6138" max="6138" width="4.875" style="346" customWidth="1"/>
    <col min="6139" max="6139" width="30.625" style="346" customWidth="1"/>
    <col min="6140" max="6140" width="17" style="346" customWidth="1"/>
    <col min="6141" max="6141" width="13.5" style="346" customWidth="1"/>
    <col min="6142" max="6142" width="32.125" style="346" customWidth="1"/>
    <col min="6143" max="6143" width="15.5" style="346" customWidth="1"/>
    <col min="6144" max="6144" width="12.25" style="346" customWidth="1"/>
    <col min="6145" max="6393" width="9" style="346"/>
    <col min="6394" max="6394" width="4.875" style="346" customWidth="1"/>
    <col min="6395" max="6395" width="30.625" style="346" customWidth="1"/>
    <col min="6396" max="6396" width="17" style="346" customWidth="1"/>
    <col min="6397" max="6397" width="13.5" style="346" customWidth="1"/>
    <col min="6398" max="6398" width="32.125" style="346" customWidth="1"/>
    <col min="6399" max="6399" width="15.5" style="346" customWidth="1"/>
    <col min="6400" max="6400" width="12.25" style="346" customWidth="1"/>
    <col min="6401" max="6649" width="9" style="346"/>
    <col min="6650" max="6650" width="4.875" style="346" customWidth="1"/>
    <col min="6651" max="6651" width="30.625" style="346" customWidth="1"/>
    <col min="6652" max="6652" width="17" style="346" customWidth="1"/>
    <col min="6653" max="6653" width="13.5" style="346" customWidth="1"/>
    <col min="6654" max="6654" width="32.125" style="346" customWidth="1"/>
    <col min="6655" max="6655" width="15.5" style="346" customWidth="1"/>
    <col min="6656" max="6656" width="12.25" style="346" customWidth="1"/>
    <col min="6657" max="6905" width="9" style="346"/>
    <col min="6906" max="6906" width="4.875" style="346" customWidth="1"/>
    <col min="6907" max="6907" width="30.625" style="346" customWidth="1"/>
    <col min="6908" max="6908" width="17" style="346" customWidth="1"/>
    <col min="6909" max="6909" width="13.5" style="346" customWidth="1"/>
    <col min="6910" max="6910" width="32.125" style="346" customWidth="1"/>
    <col min="6911" max="6911" width="15.5" style="346" customWidth="1"/>
    <col min="6912" max="6912" width="12.25" style="346" customWidth="1"/>
    <col min="6913" max="7161" width="9" style="346"/>
    <col min="7162" max="7162" width="4.875" style="346" customWidth="1"/>
    <col min="7163" max="7163" width="30.625" style="346" customWidth="1"/>
    <col min="7164" max="7164" width="17" style="346" customWidth="1"/>
    <col min="7165" max="7165" width="13.5" style="346" customWidth="1"/>
    <col min="7166" max="7166" width="32.125" style="346" customWidth="1"/>
    <col min="7167" max="7167" width="15.5" style="346" customWidth="1"/>
    <col min="7168" max="7168" width="12.25" style="346" customWidth="1"/>
    <col min="7169" max="7417" width="9" style="346"/>
    <col min="7418" max="7418" width="4.875" style="346" customWidth="1"/>
    <col min="7419" max="7419" width="30.625" style="346" customWidth="1"/>
    <col min="7420" max="7420" width="17" style="346" customWidth="1"/>
    <col min="7421" max="7421" width="13.5" style="346" customWidth="1"/>
    <col min="7422" max="7422" width="32.125" style="346" customWidth="1"/>
    <col min="7423" max="7423" width="15.5" style="346" customWidth="1"/>
    <col min="7424" max="7424" width="12.25" style="346" customWidth="1"/>
    <col min="7425" max="7673" width="9" style="346"/>
    <col min="7674" max="7674" width="4.875" style="346" customWidth="1"/>
    <col min="7675" max="7675" width="30.625" style="346" customWidth="1"/>
    <col min="7676" max="7676" width="17" style="346" customWidth="1"/>
    <col min="7677" max="7677" width="13.5" style="346" customWidth="1"/>
    <col min="7678" max="7678" width="32.125" style="346" customWidth="1"/>
    <col min="7679" max="7679" width="15.5" style="346" customWidth="1"/>
    <col min="7680" max="7680" width="12.25" style="346" customWidth="1"/>
    <col min="7681" max="7929" width="9" style="346"/>
    <col min="7930" max="7930" width="4.875" style="346" customWidth="1"/>
    <col min="7931" max="7931" width="30.625" style="346" customWidth="1"/>
    <col min="7932" max="7932" width="17" style="346" customWidth="1"/>
    <col min="7933" max="7933" width="13.5" style="346" customWidth="1"/>
    <col min="7934" max="7934" width="32.125" style="346" customWidth="1"/>
    <col min="7935" max="7935" width="15.5" style="346" customWidth="1"/>
    <col min="7936" max="7936" width="12.25" style="346" customWidth="1"/>
    <col min="7937" max="8185" width="9" style="346"/>
    <col min="8186" max="8186" width="4.875" style="346" customWidth="1"/>
    <col min="8187" max="8187" width="30.625" style="346" customWidth="1"/>
    <col min="8188" max="8188" width="17" style="346" customWidth="1"/>
    <col min="8189" max="8189" width="13.5" style="346" customWidth="1"/>
    <col min="8190" max="8190" width="32.125" style="346" customWidth="1"/>
    <col min="8191" max="8191" width="15.5" style="346" customWidth="1"/>
    <col min="8192" max="8192" width="12.25" style="346" customWidth="1"/>
    <col min="8193" max="8441" width="9" style="346"/>
    <col min="8442" max="8442" width="4.875" style="346" customWidth="1"/>
    <col min="8443" max="8443" width="30.625" style="346" customWidth="1"/>
    <col min="8444" max="8444" width="17" style="346" customWidth="1"/>
    <col min="8445" max="8445" width="13.5" style="346" customWidth="1"/>
    <col min="8446" max="8446" width="32.125" style="346" customWidth="1"/>
    <col min="8447" max="8447" width="15.5" style="346" customWidth="1"/>
    <col min="8448" max="8448" width="12.25" style="346" customWidth="1"/>
    <col min="8449" max="8697" width="9" style="346"/>
    <col min="8698" max="8698" width="4.875" style="346" customWidth="1"/>
    <col min="8699" max="8699" width="30.625" style="346" customWidth="1"/>
    <col min="8700" max="8700" width="17" style="346" customWidth="1"/>
    <col min="8701" max="8701" width="13.5" style="346" customWidth="1"/>
    <col min="8702" max="8702" width="32.125" style="346" customWidth="1"/>
    <col min="8703" max="8703" width="15.5" style="346" customWidth="1"/>
    <col min="8704" max="8704" width="12.25" style="346" customWidth="1"/>
    <col min="8705" max="8953" width="9" style="346"/>
    <col min="8954" max="8954" width="4.875" style="346" customWidth="1"/>
    <col min="8955" max="8955" width="30.625" style="346" customWidth="1"/>
    <col min="8956" max="8956" width="17" style="346" customWidth="1"/>
    <col min="8957" max="8957" width="13.5" style="346" customWidth="1"/>
    <col min="8958" max="8958" width="32.125" style="346" customWidth="1"/>
    <col min="8959" max="8959" width="15.5" style="346" customWidth="1"/>
    <col min="8960" max="8960" width="12.25" style="346" customWidth="1"/>
    <col min="8961" max="9209" width="9" style="346"/>
    <col min="9210" max="9210" width="4.875" style="346" customWidth="1"/>
    <col min="9211" max="9211" width="30.625" style="346" customWidth="1"/>
    <col min="9212" max="9212" width="17" style="346" customWidth="1"/>
    <col min="9213" max="9213" width="13.5" style="346" customWidth="1"/>
    <col min="9214" max="9214" width="32.125" style="346" customWidth="1"/>
    <col min="9215" max="9215" width="15.5" style="346" customWidth="1"/>
    <col min="9216" max="9216" width="12.25" style="346" customWidth="1"/>
    <col min="9217" max="9465" width="9" style="346"/>
    <col min="9466" max="9466" width="4.875" style="346" customWidth="1"/>
    <col min="9467" max="9467" width="30.625" style="346" customWidth="1"/>
    <col min="9468" max="9468" width="17" style="346" customWidth="1"/>
    <col min="9469" max="9469" width="13.5" style="346" customWidth="1"/>
    <col min="9470" max="9470" width="32.125" style="346" customWidth="1"/>
    <col min="9471" max="9471" width="15.5" style="346" customWidth="1"/>
    <col min="9472" max="9472" width="12.25" style="346" customWidth="1"/>
    <col min="9473" max="9721" width="9" style="346"/>
    <col min="9722" max="9722" width="4.875" style="346" customWidth="1"/>
    <col min="9723" max="9723" width="30.625" style="346" customWidth="1"/>
    <col min="9724" max="9724" width="17" style="346" customWidth="1"/>
    <col min="9725" max="9725" width="13.5" style="346" customWidth="1"/>
    <col min="9726" max="9726" width="32.125" style="346" customWidth="1"/>
    <col min="9727" max="9727" width="15.5" style="346" customWidth="1"/>
    <col min="9728" max="9728" width="12.25" style="346" customWidth="1"/>
    <col min="9729" max="9977" width="9" style="346"/>
    <col min="9978" max="9978" width="4.875" style="346" customWidth="1"/>
    <col min="9979" max="9979" width="30.625" style="346" customWidth="1"/>
    <col min="9980" max="9980" width="17" style="346" customWidth="1"/>
    <col min="9981" max="9981" width="13.5" style="346" customWidth="1"/>
    <col min="9982" max="9982" width="32.125" style="346" customWidth="1"/>
    <col min="9983" max="9983" width="15.5" style="346" customWidth="1"/>
    <col min="9984" max="9984" width="12.25" style="346" customWidth="1"/>
    <col min="9985" max="10233" width="9" style="346"/>
    <col min="10234" max="10234" width="4.875" style="346" customWidth="1"/>
    <col min="10235" max="10235" width="30.625" style="346" customWidth="1"/>
    <col min="10236" max="10236" width="17" style="346" customWidth="1"/>
    <col min="10237" max="10237" width="13.5" style="346" customWidth="1"/>
    <col min="10238" max="10238" width="32.125" style="346" customWidth="1"/>
    <col min="10239" max="10239" width="15.5" style="346" customWidth="1"/>
    <col min="10240" max="10240" width="12.25" style="346" customWidth="1"/>
    <col min="10241" max="10489" width="9" style="346"/>
    <col min="10490" max="10490" width="4.875" style="346" customWidth="1"/>
    <col min="10491" max="10491" width="30.625" style="346" customWidth="1"/>
    <col min="10492" max="10492" width="17" style="346" customWidth="1"/>
    <col min="10493" max="10493" width="13.5" style="346" customWidth="1"/>
    <col min="10494" max="10494" width="32.125" style="346" customWidth="1"/>
    <col min="10495" max="10495" width="15.5" style="346" customWidth="1"/>
    <col min="10496" max="10496" width="12.25" style="346" customWidth="1"/>
    <col min="10497" max="10745" width="9" style="346"/>
    <col min="10746" max="10746" width="4.875" style="346" customWidth="1"/>
    <col min="10747" max="10747" width="30.625" style="346" customWidth="1"/>
    <col min="10748" max="10748" width="17" style="346" customWidth="1"/>
    <col min="10749" max="10749" width="13.5" style="346" customWidth="1"/>
    <col min="10750" max="10750" width="32.125" style="346" customWidth="1"/>
    <col min="10751" max="10751" width="15.5" style="346" customWidth="1"/>
    <col min="10752" max="10752" width="12.25" style="346" customWidth="1"/>
    <col min="10753" max="11001" width="9" style="346"/>
    <col min="11002" max="11002" width="4.875" style="346" customWidth="1"/>
    <col min="11003" max="11003" width="30.625" style="346" customWidth="1"/>
    <col min="11004" max="11004" width="17" style="346" customWidth="1"/>
    <col min="11005" max="11005" width="13.5" style="346" customWidth="1"/>
    <col min="11006" max="11006" width="32.125" style="346" customWidth="1"/>
    <col min="11007" max="11007" width="15.5" style="346" customWidth="1"/>
    <col min="11008" max="11008" width="12.25" style="346" customWidth="1"/>
    <col min="11009" max="11257" width="9" style="346"/>
    <col min="11258" max="11258" width="4.875" style="346" customWidth="1"/>
    <col min="11259" max="11259" width="30.625" style="346" customWidth="1"/>
    <col min="11260" max="11260" width="17" style="346" customWidth="1"/>
    <col min="11261" max="11261" width="13.5" style="346" customWidth="1"/>
    <col min="11262" max="11262" width="32.125" style="346" customWidth="1"/>
    <col min="11263" max="11263" width="15.5" style="346" customWidth="1"/>
    <col min="11264" max="11264" width="12.25" style="346" customWidth="1"/>
    <col min="11265" max="11513" width="9" style="346"/>
    <col min="11514" max="11514" width="4.875" style="346" customWidth="1"/>
    <col min="11515" max="11515" width="30.625" style="346" customWidth="1"/>
    <col min="11516" max="11516" width="17" style="346" customWidth="1"/>
    <col min="11517" max="11517" width="13.5" style="346" customWidth="1"/>
    <col min="11518" max="11518" width="32.125" style="346" customWidth="1"/>
    <col min="11519" max="11519" width="15.5" style="346" customWidth="1"/>
    <col min="11520" max="11520" width="12.25" style="346" customWidth="1"/>
    <col min="11521" max="11769" width="9" style="346"/>
    <col min="11770" max="11770" width="4.875" style="346" customWidth="1"/>
    <col min="11771" max="11771" width="30.625" style="346" customWidth="1"/>
    <col min="11772" max="11772" width="17" style="346" customWidth="1"/>
    <col min="11773" max="11773" width="13.5" style="346" customWidth="1"/>
    <col min="11774" max="11774" width="32.125" style="346" customWidth="1"/>
    <col min="11775" max="11775" width="15.5" style="346" customWidth="1"/>
    <col min="11776" max="11776" width="12.25" style="346" customWidth="1"/>
    <col min="11777" max="12025" width="9" style="346"/>
    <col min="12026" max="12026" width="4.875" style="346" customWidth="1"/>
    <col min="12027" max="12027" width="30.625" style="346" customWidth="1"/>
    <col min="12028" max="12028" width="17" style="346" customWidth="1"/>
    <col min="12029" max="12029" width="13.5" style="346" customWidth="1"/>
    <col min="12030" max="12030" width="32.125" style="346" customWidth="1"/>
    <col min="12031" max="12031" width="15.5" style="346" customWidth="1"/>
    <col min="12032" max="12032" width="12.25" style="346" customWidth="1"/>
    <col min="12033" max="12281" width="9" style="346"/>
    <col min="12282" max="12282" width="4.875" style="346" customWidth="1"/>
    <col min="12283" max="12283" width="30.625" style="346" customWidth="1"/>
    <col min="12284" max="12284" width="17" style="346" customWidth="1"/>
    <col min="12285" max="12285" width="13.5" style="346" customWidth="1"/>
    <col min="12286" max="12286" width="32.125" style="346" customWidth="1"/>
    <col min="12287" max="12287" width="15.5" style="346" customWidth="1"/>
    <col min="12288" max="12288" width="12.25" style="346" customWidth="1"/>
    <col min="12289" max="12537" width="9" style="346"/>
    <col min="12538" max="12538" width="4.875" style="346" customWidth="1"/>
    <col min="12539" max="12539" width="30.625" style="346" customWidth="1"/>
    <col min="12540" max="12540" width="17" style="346" customWidth="1"/>
    <col min="12541" max="12541" width="13.5" style="346" customWidth="1"/>
    <col min="12542" max="12542" width="32.125" style="346" customWidth="1"/>
    <col min="12543" max="12543" width="15.5" style="346" customWidth="1"/>
    <col min="12544" max="12544" width="12.25" style="346" customWidth="1"/>
    <col min="12545" max="12793" width="9" style="346"/>
    <col min="12794" max="12794" width="4.875" style="346" customWidth="1"/>
    <col min="12795" max="12795" width="30.625" style="346" customWidth="1"/>
    <col min="12796" max="12796" width="17" style="346" customWidth="1"/>
    <col min="12797" max="12797" width="13.5" style="346" customWidth="1"/>
    <col min="12798" max="12798" width="32.125" style="346" customWidth="1"/>
    <col min="12799" max="12799" width="15.5" style="346" customWidth="1"/>
    <col min="12800" max="12800" width="12.25" style="346" customWidth="1"/>
    <col min="12801" max="13049" width="9" style="346"/>
    <col min="13050" max="13050" width="4.875" style="346" customWidth="1"/>
    <col min="13051" max="13051" width="30.625" style="346" customWidth="1"/>
    <col min="13052" max="13052" width="17" style="346" customWidth="1"/>
    <col min="13053" max="13053" width="13.5" style="346" customWidth="1"/>
    <col min="13054" max="13054" width="32.125" style="346" customWidth="1"/>
    <col min="13055" max="13055" width="15.5" style="346" customWidth="1"/>
    <col min="13056" max="13056" width="12.25" style="346" customWidth="1"/>
    <col min="13057" max="13305" width="9" style="346"/>
    <col min="13306" max="13306" width="4.875" style="346" customWidth="1"/>
    <col min="13307" max="13307" width="30.625" style="346" customWidth="1"/>
    <col min="13308" max="13308" width="17" style="346" customWidth="1"/>
    <col min="13309" max="13309" width="13.5" style="346" customWidth="1"/>
    <col min="13310" max="13310" width="32.125" style="346" customWidth="1"/>
    <col min="13311" max="13311" width="15.5" style="346" customWidth="1"/>
    <col min="13312" max="13312" width="12.25" style="346" customWidth="1"/>
    <col min="13313" max="13561" width="9" style="346"/>
    <col min="13562" max="13562" width="4.875" style="346" customWidth="1"/>
    <col min="13563" max="13563" width="30.625" style="346" customWidth="1"/>
    <col min="13564" max="13564" width="17" style="346" customWidth="1"/>
    <col min="13565" max="13565" width="13.5" style="346" customWidth="1"/>
    <col min="13566" max="13566" width="32.125" style="346" customWidth="1"/>
    <col min="13567" max="13567" width="15.5" style="346" customWidth="1"/>
    <col min="13568" max="13568" width="12.25" style="346" customWidth="1"/>
    <col min="13569" max="13817" width="9" style="346"/>
    <col min="13818" max="13818" width="4.875" style="346" customWidth="1"/>
    <col min="13819" max="13819" width="30.625" style="346" customWidth="1"/>
    <col min="13820" max="13820" width="17" style="346" customWidth="1"/>
    <col min="13821" max="13821" width="13.5" style="346" customWidth="1"/>
    <col min="13822" max="13822" width="32.125" style="346" customWidth="1"/>
    <col min="13823" max="13823" width="15.5" style="346" customWidth="1"/>
    <col min="13824" max="13824" width="12.25" style="346" customWidth="1"/>
    <col min="13825" max="14073" width="9" style="346"/>
    <col min="14074" max="14074" width="4.875" style="346" customWidth="1"/>
    <col min="14075" max="14075" width="30.625" style="346" customWidth="1"/>
    <col min="14076" max="14076" width="17" style="346" customWidth="1"/>
    <col min="14077" max="14077" width="13.5" style="346" customWidth="1"/>
    <col min="14078" max="14078" width="32.125" style="346" customWidth="1"/>
    <col min="14079" max="14079" width="15.5" style="346" customWidth="1"/>
    <col min="14080" max="14080" width="12.25" style="346" customWidth="1"/>
    <col min="14081" max="14329" width="9" style="346"/>
    <col min="14330" max="14330" width="4.875" style="346" customWidth="1"/>
    <col min="14331" max="14331" width="30.625" style="346" customWidth="1"/>
    <col min="14332" max="14332" width="17" style="346" customWidth="1"/>
    <col min="14333" max="14333" width="13.5" style="346" customWidth="1"/>
    <col min="14334" max="14334" width="32.125" style="346" customWidth="1"/>
    <col min="14335" max="14335" width="15.5" style="346" customWidth="1"/>
    <col min="14336" max="14336" width="12.25" style="346" customWidth="1"/>
    <col min="14337" max="14585" width="9" style="346"/>
    <col min="14586" max="14586" width="4.875" style="346" customWidth="1"/>
    <col min="14587" max="14587" width="30.625" style="346" customWidth="1"/>
    <col min="14588" max="14588" width="17" style="346" customWidth="1"/>
    <col min="14589" max="14589" width="13.5" style="346" customWidth="1"/>
    <col min="14590" max="14590" width="32.125" style="346" customWidth="1"/>
    <col min="14591" max="14591" width="15.5" style="346" customWidth="1"/>
    <col min="14592" max="14592" width="12.25" style="346" customWidth="1"/>
    <col min="14593" max="14841" width="9" style="346"/>
    <col min="14842" max="14842" width="4.875" style="346" customWidth="1"/>
    <col min="14843" max="14843" width="30.625" style="346" customWidth="1"/>
    <col min="14844" max="14844" width="17" style="346" customWidth="1"/>
    <col min="14845" max="14845" width="13.5" style="346" customWidth="1"/>
    <col min="14846" max="14846" width="32.125" style="346" customWidth="1"/>
    <col min="14847" max="14847" width="15.5" style="346" customWidth="1"/>
    <col min="14848" max="14848" width="12.25" style="346" customWidth="1"/>
    <col min="14849" max="15097" width="9" style="346"/>
    <col min="15098" max="15098" width="4.875" style="346" customWidth="1"/>
    <col min="15099" max="15099" width="30.625" style="346" customWidth="1"/>
    <col min="15100" max="15100" width="17" style="346" customWidth="1"/>
    <col min="15101" max="15101" width="13.5" style="346" customWidth="1"/>
    <col min="15102" max="15102" width="32.125" style="346" customWidth="1"/>
    <col min="15103" max="15103" width="15.5" style="346" customWidth="1"/>
    <col min="15104" max="15104" width="12.25" style="346" customWidth="1"/>
    <col min="15105" max="15353" width="9" style="346"/>
    <col min="15354" max="15354" width="4.875" style="346" customWidth="1"/>
    <col min="15355" max="15355" width="30.625" style="346" customWidth="1"/>
    <col min="15356" max="15356" width="17" style="346" customWidth="1"/>
    <col min="15357" max="15357" width="13.5" style="346" customWidth="1"/>
    <col min="15358" max="15358" width="32.125" style="346" customWidth="1"/>
    <col min="15359" max="15359" width="15.5" style="346" customWidth="1"/>
    <col min="15360" max="15360" width="12.25" style="346" customWidth="1"/>
    <col min="15361" max="15609" width="9" style="346"/>
    <col min="15610" max="15610" width="4.875" style="346" customWidth="1"/>
    <col min="15611" max="15611" width="30.625" style="346" customWidth="1"/>
    <col min="15612" max="15612" width="17" style="346" customWidth="1"/>
    <col min="15613" max="15613" width="13.5" style="346" customWidth="1"/>
    <col min="15614" max="15614" width="32.125" style="346" customWidth="1"/>
    <col min="15615" max="15615" width="15.5" style="346" customWidth="1"/>
    <col min="15616" max="15616" width="12.25" style="346" customWidth="1"/>
    <col min="15617" max="15865" width="9" style="346"/>
    <col min="15866" max="15866" width="4.875" style="346" customWidth="1"/>
    <col min="15867" max="15867" width="30.625" style="346" customWidth="1"/>
    <col min="15868" max="15868" width="17" style="346" customWidth="1"/>
    <col min="15869" max="15869" width="13.5" style="346" customWidth="1"/>
    <col min="15870" max="15870" width="32.125" style="346" customWidth="1"/>
    <col min="15871" max="15871" width="15.5" style="346" customWidth="1"/>
    <col min="15872" max="15872" width="12.25" style="346" customWidth="1"/>
    <col min="15873" max="16121" width="9" style="346"/>
    <col min="16122" max="16122" width="4.875" style="346" customWidth="1"/>
    <col min="16123" max="16123" width="30.625" style="346" customWidth="1"/>
    <col min="16124" max="16124" width="17" style="346" customWidth="1"/>
    <col min="16125" max="16125" width="13.5" style="346" customWidth="1"/>
    <col min="16126" max="16126" width="32.125" style="346" customWidth="1"/>
    <col min="16127" max="16127" width="15.5" style="346" customWidth="1"/>
    <col min="16128" max="16128" width="12.25" style="346" customWidth="1"/>
    <col min="16129" max="16384" width="9" style="346"/>
  </cols>
  <sheetData>
    <row r="1" ht="21" customHeight="1" spans="1:14">
      <c r="A1" s="3" t="s">
        <v>56</v>
      </c>
      <c r="B1" s="3"/>
      <c r="C1" s="3"/>
      <c r="D1" s="3"/>
      <c r="E1" s="3"/>
      <c r="F1" s="3"/>
      <c r="G1" s="3"/>
      <c r="H1" s="3"/>
      <c r="I1" s="3"/>
      <c r="J1" s="3"/>
      <c r="K1" s="3"/>
      <c r="L1" s="3"/>
      <c r="M1" s="3"/>
      <c r="N1" s="3"/>
    </row>
    <row r="2" ht="23.25" customHeight="1" spans="1:14">
      <c r="A2" s="347" t="s">
        <v>57</v>
      </c>
      <c r="B2" s="347"/>
      <c r="C2" s="347"/>
      <c r="D2" s="347"/>
      <c r="E2" s="347"/>
      <c r="F2" s="347"/>
      <c r="G2" s="347"/>
      <c r="H2" s="347"/>
      <c r="I2" s="347"/>
      <c r="J2" s="347"/>
      <c r="K2" s="347"/>
      <c r="L2" s="347"/>
      <c r="M2" s="347"/>
      <c r="N2" s="347"/>
    </row>
    <row r="3" ht="18" customHeight="1" spans="1:14">
      <c r="A3" s="348"/>
      <c r="B3" s="348"/>
      <c r="C3" s="348"/>
      <c r="D3" s="348"/>
      <c r="E3" s="348"/>
      <c r="F3" s="348"/>
      <c r="G3" s="348"/>
      <c r="H3" s="348"/>
      <c r="I3" s="348"/>
      <c r="J3" s="348"/>
      <c r="K3" s="348"/>
      <c r="L3" s="348"/>
      <c r="M3" s="348"/>
      <c r="N3" s="364" t="s">
        <v>2</v>
      </c>
    </row>
    <row r="4" ht="56.25" spans="1:14">
      <c r="A4" s="205" t="s">
        <v>3</v>
      </c>
      <c r="B4" s="349" t="s">
        <v>58</v>
      </c>
      <c r="C4" s="350" t="s">
        <v>59</v>
      </c>
      <c r="D4" s="351" t="s">
        <v>60</v>
      </c>
      <c r="E4" s="206" t="s">
        <v>4</v>
      </c>
      <c r="F4" s="349" t="s">
        <v>61</v>
      </c>
      <c r="G4" s="207" t="s">
        <v>62</v>
      </c>
      <c r="H4" s="205" t="s">
        <v>63</v>
      </c>
      <c r="I4" s="349" t="s">
        <v>58</v>
      </c>
      <c r="J4" s="350" t="s">
        <v>59</v>
      </c>
      <c r="K4" s="351" t="s">
        <v>60</v>
      </c>
      <c r="L4" s="206" t="s">
        <v>4</v>
      </c>
      <c r="M4" s="349" t="s">
        <v>61</v>
      </c>
      <c r="N4" s="207" t="s">
        <v>62</v>
      </c>
    </row>
    <row r="5" ht="15.75" customHeight="1" spans="1:14">
      <c r="A5" s="205" t="s">
        <v>64</v>
      </c>
      <c r="B5" s="352">
        <f>B6+B31+B41</f>
        <v>2759.771024</v>
      </c>
      <c r="C5" s="352">
        <f>C6+C31+C41+C21</f>
        <v>5283.903628</v>
      </c>
      <c r="D5" s="352"/>
      <c r="E5" s="352">
        <f>E6+E31+E41+E21</f>
        <v>5283.903628</v>
      </c>
      <c r="F5" s="353"/>
      <c r="G5" s="354"/>
      <c r="H5" s="205" t="s">
        <v>64</v>
      </c>
      <c r="I5" s="352">
        <f>I6+I31+I42</f>
        <v>2763.161024</v>
      </c>
      <c r="J5" s="352">
        <f>J6+J31+J42</f>
        <v>5283.582337</v>
      </c>
      <c r="K5" s="352"/>
      <c r="L5" s="352">
        <f>L6+L31+L42</f>
        <v>5283.582337</v>
      </c>
      <c r="M5" s="353"/>
      <c r="N5" s="354"/>
    </row>
    <row r="6" ht="15.75" customHeight="1" spans="1:14">
      <c r="A6" s="355" t="s">
        <v>65</v>
      </c>
      <c r="B6" s="352">
        <f>B7+B19</f>
        <v>0</v>
      </c>
      <c r="C6" s="352">
        <f t="shared" ref="C6:E6" si="0">C7+C19</f>
        <v>0</v>
      </c>
      <c r="D6" s="352"/>
      <c r="E6" s="352">
        <f t="shared" si="0"/>
        <v>0</v>
      </c>
      <c r="F6" s="353"/>
      <c r="G6" s="356"/>
      <c r="H6" s="355" t="s">
        <v>66</v>
      </c>
      <c r="I6" s="352">
        <f>SUM(I7:I30)</f>
        <v>2763.161024</v>
      </c>
      <c r="J6" s="352">
        <f>SUM(J7:J30)</f>
        <v>3238.582337</v>
      </c>
      <c r="K6" s="352"/>
      <c r="L6" s="352">
        <f>SUM(L7:L30)</f>
        <v>3238.582337</v>
      </c>
      <c r="M6" s="353"/>
      <c r="N6" s="365">
        <v>1.57</v>
      </c>
    </row>
    <row r="7" ht="15.75" customHeight="1" spans="1:14">
      <c r="A7" s="195" t="s">
        <v>67</v>
      </c>
      <c r="B7" s="357">
        <f>SUM(B8:B18)</f>
        <v>0</v>
      </c>
      <c r="C7" s="357">
        <f t="shared" ref="C7:E7" si="1">SUM(C8:C18)</f>
        <v>0</v>
      </c>
      <c r="D7" s="357"/>
      <c r="E7" s="357">
        <f t="shared" si="1"/>
        <v>0</v>
      </c>
      <c r="F7" s="358"/>
      <c r="G7" s="359"/>
      <c r="H7" s="196" t="s">
        <v>68</v>
      </c>
      <c r="I7" s="357">
        <v>900.1279</v>
      </c>
      <c r="J7" s="357">
        <v>930.559802</v>
      </c>
      <c r="K7" s="357"/>
      <c r="L7" s="357">
        <v>930.559802</v>
      </c>
      <c r="M7" s="358"/>
      <c r="N7" s="366">
        <v>-15</v>
      </c>
    </row>
    <row r="8" ht="15.75" customHeight="1" spans="1:14">
      <c r="A8" s="195" t="s">
        <v>69</v>
      </c>
      <c r="B8" s="357"/>
      <c r="C8" s="195"/>
      <c r="D8" s="195"/>
      <c r="E8" s="358"/>
      <c r="F8" s="358"/>
      <c r="G8" s="359"/>
      <c r="H8" s="196" t="s">
        <v>70</v>
      </c>
      <c r="I8" s="357"/>
      <c r="J8" s="358"/>
      <c r="K8" s="195"/>
      <c r="L8" s="358"/>
      <c r="M8" s="358"/>
      <c r="N8" s="366"/>
    </row>
    <row r="9" ht="15.75" customHeight="1" spans="1:14">
      <c r="A9" s="195" t="s">
        <v>71</v>
      </c>
      <c r="B9" s="357"/>
      <c r="C9" s="195"/>
      <c r="D9" s="195"/>
      <c r="E9" s="358"/>
      <c r="F9" s="358"/>
      <c r="G9" s="359"/>
      <c r="H9" s="196" t="s">
        <v>72</v>
      </c>
      <c r="I9" s="357"/>
      <c r="J9" s="358"/>
      <c r="K9" s="195"/>
      <c r="L9" s="358"/>
      <c r="M9" s="358"/>
      <c r="N9" s="366"/>
    </row>
    <row r="10" ht="15.75" customHeight="1" spans="1:14">
      <c r="A10" s="195" t="s">
        <v>73</v>
      </c>
      <c r="B10" s="357"/>
      <c r="C10" s="195"/>
      <c r="D10" s="195"/>
      <c r="E10" s="358"/>
      <c r="F10" s="358"/>
      <c r="G10" s="359"/>
      <c r="H10" s="196" t="s">
        <v>74</v>
      </c>
      <c r="I10" s="357">
        <v>34</v>
      </c>
      <c r="J10" s="358">
        <v>21.420908</v>
      </c>
      <c r="K10" s="195"/>
      <c r="L10" s="358">
        <v>21.420908</v>
      </c>
      <c r="M10" s="358"/>
      <c r="N10" s="366">
        <v>-54</v>
      </c>
    </row>
    <row r="11" ht="15.75" customHeight="1" spans="1:14">
      <c r="A11" s="195" t="s">
        <v>75</v>
      </c>
      <c r="B11" s="357"/>
      <c r="C11" s="195"/>
      <c r="D11" s="195"/>
      <c r="E11" s="358"/>
      <c r="F11" s="358"/>
      <c r="G11" s="359"/>
      <c r="H11" s="196" t="s">
        <v>76</v>
      </c>
      <c r="I11" s="357"/>
      <c r="J11" s="358"/>
      <c r="K11" s="195"/>
      <c r="L11" s="358"/>
      <c r="M11" s="358"/>
      <c r="N11" s="367"/>
    </row>
    <row r="12" ht="15.75" customHeight="1" spans="1:14">
      <c r="A12" s="195" t="s">
        <v>77</v>
      </c>
      <c r="B12" s="357"/>
      <c r="C12" s="195"/>
      <c r="D12" s="195"/>
      <c r="E12" s="358"/>
      <c r="F12" s="358"/>
      <c r="G12" s="359"/>
      <c r="H12" s="196" t="s">
        <v>78</v>
      </c>
      <c r="I12" s="357"/>
      <c r="J12" s="358"/>
      <c r="K12" s="195"/>
      <c r="L12" s="358"/>
      <c r="M12" s="358"/>
      <c r="N12" s="367"/>
    </row>
    <row r="13" ht="15.75" customHeight="1" spans="1:14">
      <c r="A13" s="195" t="s">
        <v>79</v>
      </c>
      <c r="B13" s="357"/>
      <c r="C13" s="195"/>
      <c r="D13" s="195"/>
      <c r="E13" s="358"/>
      <c r="F13" s="358"/>
      <c r="G13" s="257"/>
      <c r="H13" s="196" t="s">
        <v>80</v>
      </c>
      <c r="I13" s="357">
        <v>62.9966</v>
      </c>
      <c r="J13" s="358">
        <v>59.7346</v>
      </c>
      <c r="K13" s="195"/>
      <c r="L13" s="358">
        <v>59.7346</v>
      </c>
      <c r="M13" s="358"/>
      <c r="N13" s="366">
        <v>-15</v>
      </c>
    </row>
    <row r="14" ht="15.75" customHeight="1" spans="1:14">
      <c r="A14" s="195" t="s">
        <v>81</v>
      </c>
      <c r="B14" s="357"/>
      <c r="C14" s="195"/>
      <c r="D14" s="195"/>
      <c r="E14" s="358"/>
      <c r="F14" s="358"/>
      <c r="G14" s="359"/>
      <c r="H14" s="196" t="s">
        <v>82</v>
      </c>
      <c r="I14" s="357">
        <v>484.160301</v>
      </c>
      <c r="J14" s="358">
        <v>940.722641</v>
      </c>
      <c r="K14" s="195"/>
      <c r="L14" s="358">
        <v>940.722641</v>
      </c>
      <c r="M14" s="358"/>
      <c r="N14" s="366">
        <v>-3</v>
      </c>
    </row>
    <row r="15" ht="15.75" customHeight="1" spans="1:14">
      <c r="A15" s="196" t="s">
        <v>83</v>
      </c>
      <c r="B15" s="357"/>
      <c r="C15" s="195"/>
      <c r="D15" s="195"/>
      <c r="E15" s="358"/>
      <c r="F15" s="358"/>
      <c r="G15" s="359"/>
      <c r="H15" s="196" t="s">
        <v>84</v>
      </c>
      <c r="I15" s="357">
        <v>121.2166</v>
      </c>
      <c r="J15" s="358">
        <v>55.8011</v>
      </c>
      <c r="K15" s="195"/>
      <c r="L15" s="358">
        <v>55.8011</v>
      </c>
      <c r="M15" s="358"/>
      <c r="N15" s="366">
        <v>136</v>
      </c>
    </row>
    <row r="16" ht="15.75" customHeight="1" spans="1:14">
      <c r="A16" s="196" t="s">
        <v>16</v>
      </c>
      <c r="B16" s="357"/>
      <c r="C16" s="195"/>
      <c r="D16" s="195"/>
      <c r="E16" s="358"/>
      <c r="F16" s="358"/>
      <c r="G16" s="359"/>
      <c r="H16" s="196" t="s">
        <v>85</v>
      </c>
      <c r="I16" s="357"/>
      <c r="J16" s="358">
        <v>117.671805</v>
      </c>
      <c r="K16" s="195"/>
      <c r="L16" s="358">
        <v>117.671805</v>
      </c>
      <c r="M16" s="358"/>
      <c r="N16" s="366"/>
    </row>
    <row r="17" ht="15.75" customHeight="1" spans="1:14">
      <c r="A17" s="195" t="s">
        <v>17</v>
      </c>
      <c r="B17" s="357"/>
      <c r="C17" s="195"/>
      <c r="D17" s="195"/>
      <c r="E17" s="358"/>
      <c r="F17" s="358"/>
      <c r="G17" s="359"/>
      <c r="H17" s="196" t="s">
        <v>86</v>
      </c>
      <c r="I17" s="357">
        <v>161.965824</v>
      </c>
      <c r="J17" s="358">
        <v>161.449808</v>
      </c>
      <c r="K17" s="195"/>
      <c r="L17" s="358">
        <v>161.449808</v>
      </c>
      <c r="M17" s="358"/>
      <c r="N17" s="366">
        <v>4.5</v>
      </c>
    </row>
    <row r="18" ht="15.75" customHeight="1" spans="1:14">
      <c r="A18" s="195" t="s">
        <v>18</v>
      </c>
      <c r="B18" s="357"/>
      <c r="C18" s="195"/>
      <c r="D18" s="195"/>
      <c r="E18" s="358"/>
      <c r="F18" s="358"/>
      <c r="G18" s="359"/>
      <c r="H18" s="196" t="s">
        <v>87</v>
      </c>
      <c r="I18" s="357">
        <v>891.119999</v>
      </c>
      <c r="J18" s="358">
        <v>783.752173</v>
      </c>
      <c r="K18" s="195"/>
      <c r="L18" s="358">
        <v>783.752173</v>
      </c>
      <c r="M18" s="358"/>
      <c r="N18" s="366">
        <v>15</v>
      </c>
    </row>
    <row r="19" ht="15.75" customHeight="1" spans="1:14">
      <c r="A19" s="195" t="s">
        <v>88</v>
      </c>
      <c r="B19" s="357"/>
      <c r="C19" s="357"/>
      <c r="D19" s="357"/>
      <c r="E19" s="357"/>
      <c r="F19" s="358"/>
      <c r="G19" s="359"/>
      <c r="H19" s="196" t="s">
        <v>89</v>
      </c>
      <c r="I19" s="357"/>
      <c r="J19" s="357">
        <v>24.0121</v>
      </c>
      <c r="K19" s="357"/>
      <c r="L19" s="357">
        <v>24.0121</v>
      </c>
      <c r="M19" s="358"/>
      <c r="N19" s="366"/>
    </row>
    <row r="20" ht="15.75" customHeight="1" spans="1:14">
      <c r="A20" s="195"/>
      <c r="B20" s="357"/>
      <c r="C20" s="195"/>
      <c r="D20" s="195"/>
      <c r="E20" s="358"/>
      <c r="F20" s="358"/>
      <c r="G20" s="359"/>
      <c r="H20" s="196" t="s">
        <v>90</v>
      </c>
      <c r="I20" s="357"/>
      <c r="J20" s="358"/>
      <c r="K20" s="195"/>
      <c r="L20" s="358"/>
      <c r="M20" s="358"/>
      <c r="N20" s="366"/>
    </row>
    <row r="21" ht="15.75" customHeight="1" spans="1:14">
      <c r="A21" s="195" t="s">
        <v>91</v>
      </c>
      <c r="B21" s="357"/>
      <c r="C21" s="195">
        <v>27</v>
      </c>
      <c r="D21" s="195"/>
      <c r="E21" s="358">
        <v>27</v>
      </c>
      <c r="F21" s="358"/>
      <c r="G21" s="359">
        <v>14.79</v>
      </c>
      <c r="H21" s="196" t="s">
        <v>92</v>
      </c>
      <c r="I21" s="357"/>
      <c r="J21" s="358"/>
      <c r="K21" s="195"/>
      <c r="L21" s="358"/>
      <c r="M21" s="358"/>
      <c r="N21" s="366"/>
    </row>
    <row r="22" ht="15.75" customHeight="1" spans="1:14">
      <c r="A22" s="128" t="s">
        <v>93</v>
      </c>
      <c r="B22" s="357"/>
      <c r="C22" s="195"/>
      <c r="D22" s="195"/>
      <c r="E22" s="358"/>
      <c r="F22" s="358"/>
      <c r="G22" s="359"/>
      <c r="H22" s="196" t="s">
        <v>94</v>
      </c>
      <c r="I22" s="357"/>
      <c r="J22" s="358"/>
      <c r="K22" s="195"/>
      <c r="L22" s="358"/>
      <c r="M22" s="358"/>
      <c r="N22" s="366"/>
    </row>
    <row r="23" ht="15.75" customHeight="1" spans="1:14">
      <c r="A23" s="128" t="s">
        <v>95</v>
      </c>
      <c r="B23" s="357"/>
      <c r="C23" s="128"/>
      <c r="D23" s="128"/>
      <c r="E23" s="358"/>
      <c r="F23" s="358"/>
      <c r="G23" s="359"/>
      <c r="H23" s="196" t="s">
        <v>96</v>
      </c>
      <c r="I23" s="357"/>
      <c r="J23" s="358"/>
      <c r="K23" s="128"/>
      <c r="L23" s="358"/>
      <c r="M23" s="358"/>
      <c r="N23" s="366"/>
    </row>
    <row r="24" ht="15.75" customHeight="1" spans="1:14">
      <c r="A24" s="128" t="s">
        <v>97</v>
      </c>
      <c r="B24" s="357"/>
      <c r="C24" s="128"/>
      <c r="D24" s="128"/>
      <c r="E24" s="358"/>
      <c r="F24" s="358"/>
      <c r="G24" s="359"/>
      <c r="H24" s="196" t="s">
        <v>98</v>
      </c>
      <c r="I24" s="357"/>
      <c r="J24" s="358">
        <v>42.1</v>
      </c>
      <c r="K24" s="128"/>
      <c r="L24" s="358">
        <v>42.1</v>
      </c>
      <c r="M24" s="358"/>
      <c r="N24" s="366">
        <v>53</v>
      </c>
    </row>
    <row r="25" ht="15.75" customHeight="1" spans="1:14">
      <c r="A25" s="128" t="s">
        <v>99</v>
      </c>
      <c r="B25" s="357"/>
      <c r="C25" s="128">
        <v>27</v>
      </c>
      <c r="D25" s="128"/>
      <c r="E25" s="358">
        <v>27</v>
      </c>
      <c r="F25" s="358"/>
      <c r="G25" s="359">
        <v>14.79</v>
      </c>
      <c r="H25" s="196" t="s">
        <v>100</v>
      </c>
      <c r="I25" s="357">
        <v>57.9738</v>
      </c>
      <c r="J25" s="358">
        <v>101.3574</v>
      </c>
      <c r="K25" s="128"/>
      <c r="L25" s="358">
        <v>101.3574</v>
      </c>
      <c r="M25" s="358"/>
      <c r="N25" s="366">
        <v>97</v>
      </c>
    </row>
    <row r="26" ht="15.75" customHeight="1" spans="1:14">
      <c r="A26" s="360" t="s">
        <v>101</v>
      </c>
      <c r="B26" s="357"/>
      <c r="C26" s="128"/>
      <c r="D26" s="128"/>
      <c r="E26" s="358"/>
      <c r="F26" s="358"/>
      <c r="G26" s="359"/>
      <c r="H26" s="196" t="s">
        <v>102</v>
      </c>
      <c r="I26" s="357"/>
      <c r="J26" s="358"/>
      <c r="K26" s="128"/>
      <c r="L26" s="358"/>
      <c r="M26" s="358"/>
      <c r="N26" s="366"/>
    </row>
    <row r="27" ht="15.75" customHeight="1" spans="1:14">
      <c r="A27" s="361" t="s">
        <v>103</v>
      </c>
      <c r="B27" s="362"/>
      <c r="C27" s="361"/>
      <c r="D27" s="361"/>
      <c r="E27" s="361"/>
      <c r="F27" s="361"/>
      <c r="G27" s="361"/>
      <c r="H27" s="196" t="s">
        <v>104</v>
      </c>
      <c r="I27" s="362"/>
      <c r="J27" s="361"/>
      <c r="K27" s="361"/>
      <c r="L27" s="361"/>
      <c r="M27" s="361"/>
      <c r="N27" s="361"/>
    </row>
    <row r="28" ht="15.75" customHeight="1" spans="1:14">
      <c r="A28" s="361" t="s">
        <v>105</v>
      </c>
      <c r="B28" s="362"/>
      <c r="C28" s="361"/>
      <c r="D28" s="361"/>
      <c r="E28" s="361"/>
      <c r="F28" s="361"/>
      <c r="G28" s="361"/>
      <c r="H28" s="196" t="s">
        <v>106</v>
      </c>
      <c r="I28" s="362">
        <v>49.6</v>
      </c>
      <c r="J28" s="361"/>
      <c r="K28" s="361"/>
      <c r="L28" s="361"/>
      <c r="M28" s="361"/>
      <c r="N28" s="361"/>
    </row>
    <row r="29" ht="15.75" customHeight="1" spans="1:14">
      <c r="A29" s="361"/>
      <c r="B29" s="362"/>
      <c r="C29" s="361"/>
      <c r="D29" s="361"/>
      <c r="E29" s="361"/>
      <c r="F29" s="361"/>
      <c r="G29" s="361"/>
      <c r="H29" s="196" t="s">
        <v>107</v>
      </c>
      <c r="I29" s="362"/>
      <c r="J29" s="361"/>
      <c r="K29" s="361"/>
      <c r="L29" s="361"/>
      <c r="M29" s="361"/>
      <c r="N29" s="361"/>
    </row>
    <row r="30" ht="15.75" customHeight="1" spans="1:14">
      <c r="A30" s="361"/>
      <c r="B30" s="362"/>
      <c r="C30" s="361"/>
      <c r="D30" s="361"/>
      <c r="E30" s="361"/>
      <c r="F30" s="361"/>
      <c r="G30" s="361"/>
      <c r="H30" s="196" t="s">
        <v>108</v>
      </c>
      <c r="I30" s="362"/>
      <c r="J30" s="361"/>
      <c r="K30" s="361"/>
      <c r="L30" s="361"/>
      <c r="M30" s="361"/>
      <c r="N30" s="361"/>
    </row>
    <row r="31" ht="15.75" customHeight="1" spans="1:14">
      <c r="A31" s="355" t="s">
        <v>109</v>
      </c>
      <c r="B31" s="352">
        <f>SUM(B32:B36)+B40</f>
        <v>2044.7486</v>
      </c>
      <c r="C31" s="352">
        <f t="shared" ref="C31:E31" si="2">SUM(C32:C36)+C40</f>
        <v>4541.881204</v>
      </c>
      <c r="D31" s="352"/>
      <c r="E31" s="352">
        <f>SUM(E32:E36)+E40</f>
        <v>4541.881204</v>
      </c>
      <c r="F31" s="257" t="s">
        <v>110</v>
      </c>
      <c r="G31" s="257" t="s">
        <v>110</v>
      </c>
      <c r="H31" s="355" t="s">
        <v>111</v>
      </c>
      <c r="I31" s="352">
        <f>SUM(I32:I36)+I40</f>
        <v>0</v>
      </c>
      <c r="J31" s="352">
        <f t="shared" ref="J31" si="3">SUM(J32:J36)+J40</f>
        <v>379</v>
      </c>
      <c r="K31" s="352"/>
      <c r="L31" s="352">
        <f t="shared" ref="L31" si="4">SUM(L32:L36)+L40</f>
        <v>379</v>
      </c>
      <c r="M31" s="353" t="s">
        <v>110</v>
      </c>
      <c r="N31" s="257"/>
    </row>
    <row r="32" ht="15.75" customHeight="1" spans="1:14">
      <c r="A32" s="97" t="s">
        <v>112</v>
      </c>
      <c r="B32" s="358">
        <v>1603.7486</v>
      </c>
      <c r="C32" s="358">
        <f>4189.881204-6</f>
        <v>4183.881204</v>
      </c>
      <c r="D32" s="97"/>
      <c r="E32" s="358">
        <f>4189.881204-6</f>
        <v>4183.881204</v>
      </c>
      <c r="F32" s="358"/>
      <c r="G32" s="128"/>
      <c r="H32" s="97" t="s">
        <v>113</v>
      </c>
      <c r="I32" s="358"/>
      <c r="J32" s="97">
        <v>182</v>
      </c>
      <c r="K32" s="97"/>
      <c r="L32" s="358">
        <v>182</v>
      </c>
      <c r="M32" s="358"/>
      <c r="N32" s="359"/>
    </row>
    <row r="33" ht="15.75" customHeight="1" spans="1:14">
      <c r="A33" s="97" t="s">
        <v>114</v>
      </c>
      <c r="B33" s="358"/>
      <c r="C33" s="97"/>
      <c r="D33" s="97"/>
      <c r="E33" s="358"/>
      <c r="F33" s="358"/>
      <c r="G33" s="128"/>
      <c r="H33" s="97" t="s">
        <v>115</v>
      </c>
      <c r="I33" s="358"/>
      <c r="J33" s="97"/>
      <c r="K33" s="97"/>
      <c r="L33" s="358"/>
      <c r="M33" s="358"/>
      <c r="N33" s="128"/>
    </row>
    <row r="34" ht="15.75" customHeight="1" spans="1:14">
      <c r="A34" s="97" t="s">
        <v>116</v>
      </c>
      <c r="B34" s="358"/>
      <c r="C34" s="97"/>
      <c r="D34" s="97"/>
      <c r="E34" s="358"/>
      <c r="F34" s="358"/>
      <c r="G34" s="128"/>
      <c r="H34" s="97" t="s">
        <v>117</v>
      </c>
      <c r="I34" s="358"/>
      <c r="J34" s="97"/>
      <c r="K34" s="97"/>
      <c r="L34" s="358"/>
      <c r="M34" s="358"/>
      <c r="N34" s="128"/>
    </row>
    <row r="35" ht="15.75" customHeight="1" spans="1:14">
      <c r="A35" s="97" t="s">
        <v>118</v>
      </c>
      <c r="B35" s="358"/>
      <c r="C35" s="97">
        <v>358</v>
      </c>
      <c r="D35" s="97"/>
      <c r="E35" s="358">
        <v>358</v>
      </c>
      <c r="F35" s="358"/>
      <c r="G35" s="128"/>
      <c r="H35" s="97" t="s">
        <v>119</v>
      </c>
      <c r="I35" s="358"/>
      <c r="J35" s="97"/>
      <c r="K35" s="97"/>
      <c r="L35" s="358"/>
      <c r="M35" s="358"/>
      <c r="N35" s="128"/>
    </row>
    <row r="36" ht="15.75" customHeight="1" spans="1:14">
      <c r="A36" s="97" t="s">
        <v>120</v>
      </c>
      <c r="B36" s="358">
        <v>441</v>
      </c>
      <c r="C36" s="358"/>
      <c r="D36" s="358"/>
      <c r="E36" s="358"/>
      <c r="F36" s="358"/>
      <c r="G36" s="128"/>
      <c r="H36" s="97" t="s">
        <v>121</v>
      </c>
      <c r="I36" s="358">
        <f t="shared" ref="I36:J36" si="5">SUM(I37:I39)</f>
        <v>0</v>
      </c>
      <c r="J36" s="358">
        <f t="shared" si="5"/>
        <v>197</v>
      </c>
      <c r="K36" s="358"/>
      <c r="L36" s="358">
        <f t="shared" ref="L36" si="6">SUM(L37:L39)</f>
        <v>197</v>
      </c>
      <c r="M36" s="358"/>
      <c r="N36" s="128"/>
    </row>
    <row r="37" ht="15.75" customHeight="1" spans="1:14">
      <c r="A37" s="97" t="s">
        <v>122</v>
      </c>
      <c r="B37" s="358"/>
      <c r="C37" s="97"/>
      <c r="D37" s="97"/>
      <c r="E37" s="358"/>
      <c r="F37" s="358"/>
      <c r="G37" s="128"/>
      <c r="H37" s="97" t="s">
        <v>123</v>
      </c>
      <c r="I37" s="358"/>
      <c r="J37" s="97">
        <v>197</v>
      </c>
      <c r="K37" s="97"/>
      <c r="L37" s="358">
        <v>197</v>
      </c>
      <c r="M37" s="358"/>
      <c r="N37" s="128"/>
    </row>
    <row r="38" ht="15.75" customHeight="1" spans="1:14">
      <c r="A38" s="97" t="s">
        <v>124</v>
      </c>
      <c r="B38" s="358"/>
      <c r="C38" s="97"/>
      <c r="D38" s="97"/>
      <c r="E38" s="358"/>
      <c r="F38" s="358"/>
      <c r="G38" s="128"/>
      <c r="H38" s="97" t="s">
        <v>125</v>
      </c>
      <c r="I38" s="358"/>
      <c r="J38" s="97"/>
      <c r="K38" s="97"/>
      <c r="L38" s="358"/>
      <c r="M38" s="358"/>
      <c r="N38" s="128"/>
    </row>
    <row r="39" ht="15.75" customHeight="1" spans="1:14">
      <c r="A39" s="97" t="s">
        <v>126</v>
      </c>
      <c r="B39" s="128"/>
      <c r="C39" s="128"/>
      <c r="D39" s="128"/>
      <c r="E39" s="358"/>
      <c r="F39" s="358"/>
      <c r="G39" s="128"/>
      <c r="H39" s="97" t="s">
        <v>127</v>
      </c>
      <c r="I39" s="128"/>
      <c r="J39" s="128"/>
      <c r="K39" s="128"/>
      <c r="L39" s="358"/>
      <c r="M39" s="358"/>
      <c r="N39" s="128"/>
    </row>
    <row r="40" ht="15.75" customHeight="1" spans="1:14">
      <c r="A40" s="128" t="s">
        <v>128</v>
      </c>
      <c r="B40" s="97"/>
      <c r="C40" s="97"/>
      <c r="D40" s="97"/>
      <c r="E40" s="358"/>
      <c r="F40" s="358"/>
      <c r="G40" s="361"/>
      <c r="H40" s="97" t="s">
        <v>129</v>
      </c>
      <c r="I40" s="97"/>
      <c r="J40" s="97"/>
      <c r="K40" s="97"/>
      <c r="L40" s="358"/>
      <c r="M40" s="358"/>
      <c r="N40" s="361"/>
    </row>
    <row r="41" ht="15.75" customHeight="1" spans="1:14">
      <c r="A41" s="97" t="s">
        <v>130</v>
      </c>
      <c r="B41" s="358">
        <v>715.022424</v>
      </c>
      <c r="C41" s="358">
        <v>715.022424</v>
      </c>
      <c r="D41" s="358"/>
      <c r="E41" s="358">
        <v>715.022424</v>
      </c>
      <c r="F41" s="361"/>
      <c r="G41" s="361"/>
      <c r="H41" s="97" t="s">
        <v>131</v>
      </c>
      <c r="I41" s="361"/>
      <c r="J41" s="361"/>
      <c r="K41" s="361"/>
      <c r="L41" s="361"/>
      <c r="M41" s="361"/>
      <c r="N41" s="361"/>
    </row>
    <row r="42" ht="15.75" customHeight="1" spans="1:14">
      <c r="A42" s="361"/>
      <c r="B42" s="361"/>
      <c r="C42" s="361"/>
      <c r="D42" s="361"/>
      <c r="E42" s="361"/>
      <c r="F42" s="361"/>
      <c r="G42" s="361"/>
      <c r="H42" s="97" t="s">
        <v>132</v>
      </c>
      <c r="I42" s="361"/>
      <c r="J42" s="361">
        <v>1666</v>
      </c>
      <c r="K42" s="361"/>
      <c r="L42" s="361">
        <v>1666</v>
      </c>
      <c r="M42" s="361"/>
      <c r="N42" s="361"/>
    </row>
    <row r="43" s="345" customFormat="1" ht="86.25" customHeight="1" spans="1:14">
      <c r="A43" s="363" t="s">
        <v>133</v>
      </c>
      <c r="B43" s="363"/>
      <c r="C43" s="363"/>
      <c r="D43" s="363"/>
      <c r="E43" s="363"/>
      <c r="F43" s="363"/>
      <c r="G43" s="363"/>
      <c r="H43" s="363"/>
      <c r="I43" s="363"/>
      <c r="J43" s="363"/>
      <c r="K43" s="363"/>
      <c r="L43" s="363"/>
      <c r="M43" s="363"/>
      <c r="N43" s="363"/>
    </row>
  </sheetData>
  <mergeCells count="3">
    <mergeCell ref="A1:N1"/>
    <mergeCell ref="A2:N2"/>
    <mergeCell ref="A43:N43"/>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554"/>
  <sheetViews>
    <sheetView showZeros="0" workbookViewId="0">
      <selection activeCell="G14" sqref="G14"/>
    </sheetView>
  </sheetViews>
  <sheetFormatPr defaultColWidth="21.5" defaultRowHeight="21.95" customHeight="1" outlineLevelCol="3"/>
  <cols>
    <col min="1" max="1" width="56.625" style="136" customWidth="1"/>
    <col min="2" max="2" width="26.25" style="329" customWidth="1"/>
    <col min="3" max="3" width="8.25" style="330" customWidth="1"/>
    <col min="4" max="4" width="21.5" style="330"/>
    <col min="5" max="16384" width="21.5" style="136"/>
  </cols>
  <sheetData>
    <row r="1" customHeight="1" spans="1:2">
      <c r="A1" s="3" t="s">
        <v>134</v>
      </c>
      <c r="B1" s="3"/>
    </row>
    <row r="2" s="135" customFormat="1" customHeight="1" spans="1:4">
      <c r="A2" s="69" t="s">
        <v>135</v>
      </c>
      <c r="B2" s="69"/>
      <c r="C2" s="331"/>
      <c r="D2" s="331"/>
    </row>
    <row r="3" s="135" customFormat="1" ht="22.5" customHeight="1" spans="1:4">
      <c r="A3" s="85"/>
      <c r="B3" s="332"/>
      <c r="C3" s="331"/>
      <c r="D3" s="331"/>
    </row>
    <row r="4" ht="24" customHeight="1" spans="1:2">
      <c r="A4" s="333" t="s">
        <v>2</v>
      </c>
      <c r="B4" s="333"/>
    </row>
    <row r="5" ht="21" customHeight="1" spans="1:2">
      <c r="A5" s="116" t="s">
        <v>136</v>
      </c>
      <c r="B5" s="334" t="s">
        <v>137</v>
      </c>
    </row>
    <row r="6" s="136" customFormat="1" ht="21" customHeight="1" spans="1:2">
      <c r="A6" s="335" t="s">
        <v>66</v>
      </c>
      <c r="B6" s="336">
        <f>B7+B107+B114+B137+B166+B177+B209+B284+B335+B364+B383+B454+B474+B491+B498+B506+B519+B530+B535+B546+B549+B552</f>
        <v>3238.582337</v>
      </c>
    </row>
    <row r="7" s="136" customFormat="1" ht="21" customHeight="1" spans="1:2">
      <c r="A7" s="337" t="s">
        <v>68</v>
      </c>
      <c r="B7" s="338">
        <f>SUM(B8:B106)</f>
        <v>930.559802</v>
      </c>
    </row>
    <row r="8" s="136" customFormat="1" ht="21" customHeight="1" spans="1:2">
      <c r="A8" s="339" t="s">
        <v>138</v>
      </c>
      <c r="B8" s="340"/>
    </row>
    <row r="9" s="136" customFormat="1" ht="21" customHeight="1" spans="1:2">
      <c r="A9" s="339" t="s">
        <v>139</v>
      </c>
      <c r="B9" s="340">
        <v>9.9764</v>
      </c>
    </row>
    <row r="10" s="136" customFormat="1" ht="21" customHeight="1" spans="1:2">
      <c r="A10" s="339" t="s">
        <v>140</v>
      </c>
      <c r="B10" s="340"/>
    </row>
    <row r="11" s="136" customFormat="1" ht="21" customHeight="1" spans="1:2">
      <c r="A11" s="339" t="s">
        <v>141</v>
      </c>
      <c r="B11" s="340"/>
    </row>
    <row r="12" s="136" customFormat="1" ht="21" customHeight="1" spans="1:2">
      <c r="A12" s="339" t="s">
        <v>142</v>
      </c>
      <c r="B12" s="340"/>
    </row>
    <row r="13" s="136" customFormat="1" ht="21" customHeight="1" spans="1:2">
      <c r="A13" s="339" t="s">
        <v>143</v>
      </c>
      <c r="B13" s="340"/>
    </row>
    <row r="14" s="136" customFormat="1" ht="21" customHeight="1" spans="1:2">
      <c r="A14" s="339" t="s">
        <v>144</v>
      </c>
      <c r="B14" s="340"/>
    </row>
    <row r="15" s="136" customFormat="1" ht="21" customHeight="1" spans="1:2">
      <c r="A15" s="339" t="s">
        <v>145</v>
      </c>
      <c r="B15" s="340"/>
    </row>
    <row r="16" s="136" customFormat="1" ht="21" customHeight="1" spans="1:2">
      <c r="A16" s="339" t="s">
        <v>139</v>
      </c>
      <c r="B16" s="340"/>
    </row>
    <row r="17" s="136" customFormat="1" ht="21" customHeight="1" spans="1:2">
      <c r="A17" s="339" t="s">
        <v>140</v>
      </c>
      <c r="B17" s="340"/>
    </row>
    <row r="18" s="136" customFormat="1" ht="21" customHeight="1" spans="1:2">
      <c r="A18" s="339" t="s">
        <v>146</v>
      </c>
      <c r="B18" s="340"/>
    </row>
    <row r="19" s="136" customFormat="1" ht="21" customHeight="1" spans="1:2">
      <c r="A19" s="339" t="s">
        <v>147</v>
      </c>
      <c r="B19" s="340"/>
    </row>
    <row r="20" s="136" customFormat="1" ht="36.75" customHeight="1" spans="1:2">
      <c r="A20" s="339" t="s">
        <v>148</v>
      </c>
      <c r="B20" s="340"/>
    </row>
    <row r="21" s="136" customFormat="1" customHeight="1" spans="1:2">
      <c r="A21" s="339" t="s">
        <v>144</v>
      </c>
      <c r="B21" s="340"/>
    </row>
    <row r="22" s="136" customFormat="1" customHeight="1" spans="1:2">
      <c r="A22" s="339" t="s">
        <v>149</v>
      </c>
      <c r="B22" s="340"/>
    </row>
    <row r="23" s="136" customFormat="1" customHeight="1" spans="1:2">
      <c r="A23" s="339" t="s">
        <v>139</v>
      </c>
      <c r="B23" s="340">
        <v>761.343566</v>
      </c>
    </row>
    <row r="24" s="136" customFormat="1" customHeight="1" spans="1:2">
      <c r="A24" s="339" t="s">
        <v>140</v>
      </c>
      <c r="B24" s="340">
        <v>7.23</v>
      </c>
    </row>
    <row r="25" s="136" customFormat="1" customHeight="1" spans="1:2">
      <c r="A25" s="339" t="s">
        <v>150</v>
      </c>
      <c r="B25" s="340"/>
    </row>
    <row r="26" s="136" customFormat="1" customHeight="1" spans="1:2">
      <c r="A26" s="339" t="s">
        <v>151</v>
      </c>
      <c r="B26" s="340"/>
    </row>
    <row r="27" s="136" customFormat="1" customHeight="1" spans="1:2">
      <c r="A27" s="339" t="s">
        <v>144</v>
      </c>
      <c r="B27" s="340"/>
    </row>
    <row r="28" s="136" customFormat="1" customHeight="1" spans="1:2">
      <c r="A28" s="339" t="s">
        <v>152</v>
      </c>
      <c r="B28" s="340"/>
    </row>
    <row r="29" s="136" customFormat="1" customHeight="1" spans="1:2">
      <c r="A29" s="339" t="s">
        <v>139</v>
      </c>
      <c r="B29" s="340"/>
    </row>
    <row r="30" s="136" customFormat="1" customHeight="1" spans="1:2">
      <c r="A30" s="339" t="s">
        <v>140</v>
      </c>
      <c r="B30" s="340"/>
    </row>
    <row r="31" s="136" customFormat="1" customHeight="1" spans="1:2">
      <c r="A31" s="339" t="s">
        <v>153</v>
      </c>
      <c r="B31" s="340"/>
    </row>
    <row r="32" s="136" customFormat="1" customHeight="1" spans="1:2">
      <c r="A32" s="339" t="s">
        <v>144</v>
      </c>
      <c r="B32" s="340"/>
    </row>
    <row r="33" s="136" customFormat="1" customHeight="1" spans="1:2">
      <c r="A33" s="339" t="s">
        <v>154</v>
      </c>
      <c r="B33" s="340"/>
    </row>
    <row r="34" s="136" customFormat="1" customHeight="1" spans="1:2">
      <c r="A34" s="339" t="s">
        <v>139</v>
      </c>
      <c r="B34" s="340"/>
    </row>
    <row r="35" s="136" customFormat="1" customHeight="1" spans="1:2">
      <c r="A35" s="339" t="s">
        <v>140</v>
      </c>
      <c r="B35" s="340"/>
    </row>
    <row r="36" s="136" customFormat="1" customHeight="1" spans="1:2">
      <c r="A36" s="339" t="s">
        <v>155</v>
      </c>
      <c r="B36" s="340"/>
    </row>
    <row r="37" s="136" customFormat="1" customHeight="1" spans="1:2">
      <c r="A37" s="339" t="s">
        <v>156</v>
      </c>
      <c r="B37" s="340"/>
    </row>
    <row r="38" s="136" customFormat="1" customHeight="1" spans="1:2">
      <c r="A38" s="339" t="s">
        <v>157</v>
      </c>
      <c r="B38" s="340"/>
    </row>
    <row r="39" s="136" customFormat="1" customHeight="1" spans="1:2">
      <c r="A39" s="339" t="s">
        <v>144</v>
      </c>
      <c r="B39" s="340"/>
    </row>
    <row r="40" s="136" customFormat="1" customHeight="1" spans="1:2">
      <c r="A40" s="339" t="s">
        <v>158</v>
      </c>
      <c r="B40" s="340"/>
    </row>
    <row r="41" s="136" customFormat="1" customHeight="1" spans="1:2">
      <c r="A41" s="339" t="s">
        <v>139</v>
      </c>
      <c r="B41" s="340"/>
    </row>
    <row r="42" s="136" customFormat="1" customHeight="1" spans="1:2">
      <c r="A42" s="339" t="s">
        <v>140</v>
      </c>
      <c r="B42" s="340"/>
    </row>
    <row r="43" s="136" customFormat="1" customHeight="1" spans="1:2">
      <c r="A43" s="339" t="s">
        <v>144</v>
      </c>
      <c r="B43" s="340"/>
    </row>
    <row r="44" s="136" customFormat="1" customHeight="1" spans="1:2">
      <c r="A44" s="339" t="s">
        <v>159</v>
      </c>
      <c r="B44" s="340"/>
    </row>
    <row r="45" s="136" customFormat="1" customHeight="1" spans="1:2">
      <c r="A45" s="339" t="s">
        <v>160</v>
      </c>
      <c r="B45" s="340"/>
    </row>
    <row r="46" s="136" customFormat="1" customHeight="1" spans="1:2">
      <c r="A46" s="339" t="s">
        <v>140</v>
      </c>
      <c r="B46" s="340"/>
    </row>
    <row r="47" s="136" customFormat="1" customHeight="1" spans="1:2">
      <c r="A47" s="339" t="s">
        <v>161</v>
      </c>
      <c r="B47" s="340"/>
    </row>
    <row r="48" s="136" customFormat="1" customHeight="1" spans="1:2">
      <c r="A48" s="339" t="s">
        <v>162</v>
      </c>
      <c r="B48" s="340"/>
    </row>
    <row r="49" s="136" customFormat="1" customHeight="1" spans="1:2">
      <c r="A49" s="339" t="s">
        <v>163</v>
      </c>
      <c r="B49" s="340"/>
    </row>
    <row r="50" s="136" customFormat="1" customHeight="1" spans="1:2">
      <c r="A50" s="339" t="s">
        <v>164</v>
      </c>
      <c r="B50" s="340"/>
    </row>
    <row r="51" s="136" customFormat="1" customHeight="1" spans="1:2">
      <c r="A51" s="339" t="s">
        <v>165</v>
      </c>
      <c r="B51" s="340"/>
    </row>
    <row r="52" s="136" customFormat="1" customHeight="1" spans="1:2">
      <c r="A52" s="339" t="s">
        <v>139</v>
      </c>
      <c r="B52" s="340">
        <v>76.857</v>
      </c>
    </row>
    <row r="53" s="136" customFormat="1" customHeight="1" spans="1:2">
      <c r="A53" s="339" t="s">
        <v>140</v>
      </c>
      <c r="B53" s="340"/>
    </row>
    <row r="54" s="136" customFormat="1" customHeight="1" spans="1:2">
      <c r="A54" s="339" t="s">
        <v>166</v>
      </c>
      <c r="B54" s="340"/>
    </row>
    <row r="55" s="136" customFormat="1" customHeight="1" spans="1:2">
      <c r="A55" s="339" t="s">
        <v>167</v>
      </c>
      <c r="B55" s="340"/>
    </row>
    <row r="56" s="136" customFormat="1" customHeight="1" spans="1:2">
      <c r="A56" s="339" t="s">
        <v>168</v>
      </c>
      <c r="B56" s="340"/>
    </row>
    <row r="57" s="136" customFormat="1" customHeight="1" spans="1:2">
      <c r="A57" s="339" t="s">
        <v>139</v>
      </c>
      <c r="B57" s="340"/>
    </row>
    <row r="58" s="136" customFormat="1" customHeight="1" spans="1:2">
      <c r="A58" s="339" t="s">
        <v>140</v>
      </c>
      <c r="B58" s="340"/>
    </row>
    <row r="59" s="136" customFormat="1" customHeight="1" spans="1:2">
      <c r="A59" s="339" t="s">
        <v>169</v>
      </c>
      <c r="B59" s="340"/>
    </row>
    <row r="60" s="136" customFormat="1" customHeight="1" spans="1:2">
      <c r="A60" s="339" t="s">
        <v>144</v>
      </c>
      <c r="B60" s="340"/>
    </row>
    <row r="61" s="136" customFormat="1" customHeight="1" spans="1:2">
      <c r="A61" s="339" t="s">
        <v>170</v>
      </c>
      <c r="B61" s="340"/>
    </row>
    <row r="62" s="136" customFormat="1" customHeight="1" spans="1:2">
      <c r="A62" s="339" t="s">
        <v>139</v>
      </c>
      <c r="B62" s="340"/>
    </row>
    <row r="63" s="136" customFormat="1" customHeight="1" spans="1:2">
      <c r="A63" s="339" t="s">
        <v>140</v>
      </c>
      <c r="B63" s="340"/>
    </row>
    <row r="64" s="136" customFormat="1" customHeight="1" spans="1:2">
      <c r="A64" s="339" t="s">
        <v>171</v>
      </c>
      <c r="B64" s="340">
        <v>3.154</v>
      </c>
    </row>
    <row r="65" s="136" customFormat="1" customHeight="1" spans="1:2">
      <c r="A65" s="339" t="s">
        <v>144</v>
      </c>
      <c r="B65" s="340"/>
    </row>
    <row r="66" s="136" customFormat="1" customHeight="1" spans="1:2">
      <c r="A66" s="339" t="s">
        <v>172</v>
      </c>
      <c r="B66" s="340"/>
    </row>
    <row r="67" s="136" customFormat="1" customHeight="1" spans="1:2">
      <c r="A67" s="339" t="s">
        <v>139</v>
      </c>
      <c r="B67" s="340"/>
    </row>
    <row r="68" s="136" customFormat="1" customHeight="1" spans="1:2">
      <c r="A68" s="339" t="s">
        <v>173</v>
      </c>
      <c r="B68" s="340"/>
    </row>
    <row r="69" s="136" customFormat="1" customHeight="1" spans="1:2">
      <c r="A69" s="339" t="s">
        <v>144</v>
      </c>
      <c r="B69" s="340"/>
    </row>
    <row r="70" s="136" customFormat="1" customHeight="1" spans="1:2">
      <c r="A70" s="339" t="s">
        <v>174</v>
      </c>
      <c r="B70" s="340"/>
    </row>
    <row r="71" s="136" customFormat="1" customHeight="1" spans="1:2">
      <c r="A71" s="339" t="s">
        <v>139</v>
      </c>
      <c r="B71" s="340"/>
    </row>
    <row r="72" s="136" customFormat="1" customHeight="1" spans="1:2">
      <c r="A72" s="339" t="s">
        <v>175</v>
      </c>
      <c r="B72" s="340"/>
    </row>
    <row r="73" s="136" customFormat="1" customHeight="1" spans="1:2">
      <c r="A73" s="339" t="s">
        <v>176</v>
      </c>
      <c r="B73" s="340"/>
    </row>
    <row r="74" s="136" customFormat="1" customHeight="1" spans="1:2">
      <c r="A74" s="339" t="s">
        <v>139</v>
      </c>
      <c r="B74" s="340"/>
    </row>
    <row r="75" s="136" customFormat="1" customHeight="1" spans="1:2">
      <c r="A75" s="339" t="s">
        <v>140</v>
      </c>
      <c r="B75" s="340"/>
    </row>
    <row r="76" s="136" customFormat="1" customHeight="1" spans="1:2">
      <c r="A76" s="339" t="s">
        <v>177</v>
      </c>
      <c r="B76" s="340"/>
    </row>
    <row r="77" s="136" customFormat="1" customHeight="1" spans="1:2">
      <c r="A77" s="339" t="s">
        <v>178</v>
      </c>
      <c r="B77" s="340"/>
    </row>
    <row r="78" s="136" customFormat="1" customHeight="1" spans="1:2">
      <c r="A78" s="339" t="s">
        <v>139</v>
      </c>
      <c r="B78" s="340"/>
    </row>
    <row r="79" s="136" customFormat="1" customHeight="1" spans="1:2">
      <c r="A79" s="339" t="s">
        <v>140</v>
      </c>
      <c r="B79" s="340"/>
    </row>
    <row r="80" s="136" customFormat="1" customHeight="1" spans="1:2">
      <c r="A80" s="339" t="s">
        <v>144</v>
      </c>
      <c r="B80" s="340"/>
    </row>
    <row r="81" s="136" customFormat="1" customHeight="1" spans="1:2">
      <c r="A81" s="339" t="s">
        <v>179</v>
      </c>
      <c r="B81" s="340"/>
    </row>
    <row r="82" s="136" customFormat="1" customHeight="1" spans="1:2">
      <c r="A82" s="339" t="s">
        <v>180</v>
      </c>
      <c r="B82" s="340"/>
    </row>
    <row r="83" s="136" customFormat="1" customHeight="1" spans="1:2">
      <c r="A83" s="339" t="s">
        <v>181</v>
      </c>
      <c r="B83" s="340">
        <v>47.769365</v>
      </c>
    </row>
    <row r="84" s="136" customFormat="1" customHeight="1" spans="1:2">
      <c r="A84" s="339" t="s">
        <v>139</v>
      </c>
      <c r="B84" s="340"/>
    </row>
    <row r="85" s="136" customFormat="1" customHeight="1" spans="1:2">
      <c r="A85" s="339" t="s">
        <v>140</v>
      </c>
      <c r="B85" s="340"/>
    </row>
    <row r="86" s="136" customFormat="1" customHeight="1" spans="1:2">
      <c r="A86" s="339" t="s">
        <v>182</v>
      </c>
      <c r="B86" s="340"/>
    </row>
    <row r="87" s="136" customFormat="1" customHeight="1" spans="1:2">
      <c r="A87" s="339" t="s">
        <v>144</v>
      </c>
      <c r="B87" s="340"/>
    </row>
    <row r="88" s="136" customFormat="1" customHeight="1" spans="1:2">
      <c r="A88" s="339" t="s">
        <v>183</v>
      </c>
      <c r="B88" s="340"/>
    </row>
    <row r="89" s="136" customFormat="1" customHeight="1" spans="1:2">
      <c r="A89" s="339" t="s">
        <v>139</v>
      </c>
      <c r="B89" s="340"/>
    </row>
    <row r="90" s="136" customFormat="1" customHeight="1" spans="1:2">
      <c r="A90" s="339" t="s">
        <v>140</v>
      </c>
      <c r="B90" s="340">
        <v>24.229471</v>
      </c>
    </row>
    <row r="91" s="136" customFormat="1" customHeight="1" spans="1:2">
      <c r="A91" s="339" t="s">
        <v>184</v>
      </c>
      <c r="B91" s="340"/>
    </row>
    <row r="92" s="136" customFormat="1" customHeight="1" spans="1:2">
      <c r="A92" s="339" t="s">
        <v>144</v>
      </c>
      <c r="B92" s="340"/>
    </row>
    <row r="93" s="136" customFormat="1" customHeight="1" spans="1:2">
      <c r="A93" s="339" t="s">
        <v>185</v>
      </c>
      <c r="B93" s="340"/>
    </row>
    <row r="94" s="136" customFormat="1" customHeight="1" spans="1:2">
      <c r="A94" s="339" t="s">
        <v>186</v>
      </c>
      <c r="B94" s="340"/>
    </row>
    <row r="95" s="136" customFormat="1" customHeight="1" spans="1:2">
      <c r="A95" s="339" t="s">
        <v>139</v>
      </c>
      <c r="B95" s="340"/>
    </row>
    <row r="96" s="136" customFormat="1" customHeight="1" spans="1:2">
      <c r="A96" s="339" t="s">
        <v>140</v>
      </c>
      <c r="B96" s="340"/>
    </row>
    <row r="97" s="136" customFormat="1" customHeight="1" spans="1:2">
      <c r="A97" s="339" t="s">
        <v>144</v>
      </c>
      <c r="B97" s="340"/>
    </row>
    <row r="98" s="136" customFormat="1" customHeight="1" spans="1:2">
      <c r="A98" s="339" t="s">
        <v>187</v>
      </c>
      <c r="B98" s="340"/>
    </row>
    <row r="99" s="136" customFormat="1" customHeight="1" spans="1:2">
      <c r="A99" s="339" t="s">
        <v>139</v>
      </c>
      <c r="B99" s="340"/>
    </row>
    <row r="100" s="136" customFormat="1" customHeight="1" spans="1:2">
      <c r="A100" s="339" t="s">
        <v>140</v>
      </c>
      <c r="B100" s="340"/>
    </row>
    <row r="101" s="136" customFormat="1" customHeight="1" spans="1:2">
      <c r="A101" s="339" t="s">
        <v>188</v>
      </c>
      <c r="B101" s="340"/>
    </row>
    <row r="102" s="136" customFormat="1" customHeight="1" spans="1:2">
      <c r="A102" s="339" t="s">
        <v>144</v>
      </c>
      <c r="B102" s="340"/>
    </row>
    <row r="103" s="136" customFormat="1" customHeight="1" spans="1:2">
      <c r="A103" s="339" t="s">
        <v>189</v>
      </c>
      <c r="B103" s="340"/>
    </row>
    <row r="104" s="136" customFormat="1" customHeight="1" spans="1:2">
      <c r="A104" s="339" t="s">
        <v>140</v>
      </c>
      <c r="B104" s="340"/>
    </row>
    <row r="105" s="136" customFormat="1" customHeight="1" spans="1:2">
      <c r="A105" s="339" t="s">
        <v>190</v>
      </c>
      <c r="B105" s="340"/>
    </row>
    <row r="106" s="136" customFormat="1" customHeight="1" spans="1:2">
      <c r="A106" s="339" t="s">
        <v>191</v>
      </c>
      <c r="B106" s="340"/>
    </row>
    <row r="107" s="136" customFormat="1" customHeight="1" spans="1:2">
      <c r="A107" s="337" t="s">
        <v>192</v>
      </c>
      <c r="B107" s="338"/>
    </row>
    <row r="108" s="136" customFormat="1" customHeight="1" spans="1:2">
      <c r="A108" s="339" t="s">
        <v>193</v>
      </c>
      <c r="B108" s="340"/>
    </row>
    <row r="109" s="136" customFormat="1" customHeight="1" spans="1:2">
      <c r="A109" s="339" t="s">
        <v>194</v>
      </c>
      <c r="B109" s="340"/>
    </row>
    <row r="110" s="136" customFormat="1" customHeight="1" spans="1:2">
      <c r="A110" s="339" t="s">
        <v>195</v>
      </c>
      <c r="B110" s="340"/>
    </row>
    <row r="111" s="136" customFormat="1" customHeight="1" spans="1:2">
      <c r="A111" s="339" t="s">
        <v>196</v>
      </c>
      <c r="B111" s="340"/>
    </row>
    <row r="112" s="136" customFormat="1" customHeight="1" spans="1:2">
      <c r="A112" s="339" t="s">
        <v>197</v>
      </c>
      <c r="B112" s="340"/>
    </row>
    <row r="113" s="136" customFormat="1" customHeight="1" spans="1:2">
      <c r="A113" s="339" t="s">
        <v>198</v>
      </c>
      <c r="B113" s="340"/>
    </row>
    <row r="114" s="136" customFormat="1" customHeight="1" spans="1:2">
      <c r="A114" s="337" t="s">
        <v>199</v>
      </c>
      <c r="B114" s="341">
        <v>21.420908</v>
      </c>
    </row>
    <row r="115" s="136" customFormat="1" customHeight="1" spans="1:2">
      <c r="A115" s="339" t="s">
        <v>200</v>
      </c>
      <c r="B115" s="340"/>
    </row>
    <row r="116" s="136" customFormat="1" customHeight="1" spans="1:2">
      <c r="A116" s="339" t="s">
        <v>201</v>
      </c>
      <c r="B116" s="340"/>
    </row>
    <row r="117" s="136" customFormat="1" customHeight="1" spans="1:2">
      <c r="A117" s="339" t="s">
        <v>202</v>
      </c>
      <c r="B117" s="340"/>
    </row>
    <row r="118" s="136" customFormat="1" customHeight="1" spans="1:2">
      <c r="A118" s="339" t="s">
        <v>139</v>
      </c>
      <c r="B118" s="340"/>
    </row>
    <row r="119" s="136" customFormat="1" customHeight="1" spans="1:2">
      <c r="A119" s="339" t="s">
        <v>140</v>
      </c>
      <c r="B119" s="340"/>
    </row>
    <row r="120" s="136" customFormat="1" customHeight="1" spans="1:2">
      <c r="A120" s="339" t="s">
        <v>203</v>
      </c>
      <c r="B120" s="340"/>
    </row>
    <row r="121" s="136" customFormat="1" customHeight="1" spans="1:2">
      <c r="A121" s="339" t="s">
        <v>204</v>
      </c>
      <c r="B121" s="340"/>
    </row>
    <row r="122" s="136" customFormat="1" customHeight="1" spans="1:2">
      <c r="A122" s="339" t="s">
        <v>205</v>
      </c>
      <c r="B122" s="340"/>
    </row>
    <row r="123" s="136" customFormat="1" customHeight="1" spans="1:2">
      <c r="A123" s="339" t="s">
        <v>206</v>
      </c>
      <c r="B123" s="340"/>
    </row>
    <row r="124" s="136" customFormat="1" customHeight="1" spans="1:2">
      <c r="A124" s="339" t="s">
        <v>207</v>
      </c>
      <c r="B124" s="340"/>
    </row>
    <row r="125" s="136" customFormat="1" customHeight="1" spans="1:2">
      <c r="A125" s="339" t="s">
        <v>139</v>
      </c>
      <c r="B125" s="340"/>
    </row>
    <row r="126" s="136" customFormat="1" customHeight="1" spans="1:2">
      <c r="A126" s="339" t="s">
        <v>140</v>
      </c>
      <c r="B126" s="340"/>
    </row>
    <row r="127" s="136" customFormat="1" customHeight="1" spans="1:2">
      <c r="A127" s="342" t="s">
        <v>208</v>
      </c>
      <c r="B127" s="343"/>
    </row>
    <row r="128" s="136" customFormat="1" customHeight="1" spans="1:2">
      <c r="A128" s="339" t="s">
        <v>209</v>
      </c>
      <c r="B128" s="340"/>
    </row>
    <row r="129" s="136" customFormat="1" customHeight="1" spans="1:2">
      <c r="A129" s="339" t="s">
        <v>210</v>
      </c>
      <c r="B129" s="340"/>
    </row>
    <row r="130" s="136" customFormat="1" customHeight="1" spans="1:2">
      <c r="A130" s="339" t="s">
        <v>211</v>
      </c>
      <c r="B130" s="340"/>
    </row>
    <row r="131" s="136" customFormat="1" customHeight="1" spans="1:2">
      <c r="A131" s="339" t="s">
        <v>212</v>
      </c>
      <c r="B131" s="340"/>
    </row>
    <row r="132" s="136" customFormat="1" customHeight="1" spans="1:2">
      <c r="A132" s="339" t="s">
        <v>213</v>
      </c>
      <c r="B132" s="340"/>
    </row>
    <row r="133" s="136" customFormat="1" customHeight="1" spans="1:2">
      <c r="A133" s="339" t="s">
        <v>144</v>
      </c>
      <c r="B133" s="340"/>
    </row>
    <row r="134" s="136" customFormat="1" customHeight="1" spans="1:2">
      <c r="A134" s="339" t="s">
        <v>214</v>
      </c>
      <c r="B134" s="340"/>
    </row>
    <row r="135" s="136" customFormat="1" customHeight="1" spans="1:2">
      <c r="A135" s="339" t="s">
        <v>215</v>
      </c>
      <c r="B135" s="340">
        <v>21.420908</v>
      </c>
    </row>
    <row r="136" s="136" customFormat="1" customHeight="1" spans="1:2">
      <c r="A136" s="339" t="s">
        <v>216</v>
      </c>
      <c r="B136" s="340">
        <v>21.420908</v>
      </c>
    </row>
    <row r="137" s="136" customFormat="1" customHeight="1" spans="1:2">
      <c r="A137" s="337" t="s">
        <v>217</v>
      </c>
      <c r="B137" s="338"/>
    </row>
    <row r="138" s="136" customFormat="1" customHeight="1" spans="1:2">
      <c r="A138" s="339" t="s">
        <v>218</v>
      </c>
      <c r="B138" s="340"/>
    </row>
    <row r="139" s="136" customFormat="1" customHeight="1" spans="1:2">
      <c r="A139" s="339" t="s">
        <v>139</v>
      </c>
      <c r="B139" s="340"/>
    </row>
    <row r="140" s="136" customFormat="1" customHeight="1" spans="1:2">
      <c r="A140" s="339" t="s">
        <v>140</v>
      </c>
      <c r="B140" s="340"/>
    </row>
    <row r="141" s="136" customFormat="1" customHeight="1" spans="1:2">
      <c r="A141" s="339" t="s">
        <v>182</v>
      </c>
      <c r="B141" s="340"/>
    </row>
    <row r="142" s="136" customFormat="1" customHeight="1" spans="1:2">
      <c r="A142" s="339" t="s">
        <v>219</v>
      </c>
      <c r="B142" s="340"/>
    </row>
    <row r="143" s="136" customFormat="1" customHeight="1" spans="1:2">
      <c r="A143" s="339" t="s">
        <v>220</v>
      </c>
      <c r="B143" s="340"/>
    </row>
    <row r="144" s="136" customFormat="1" customHeight="1" spans="1:2">
      <c r="A144" s="339" t="s">
        <v>221</v>
      </c>
      <c r="B144" s="340"/>
    </row>
    <row r="145" s="136" customFormat="1" customHeight="1" spans="1:2">
      <c r="A145" s="339" t="s">
        <v>222</v>
      </c>
      <c r="B145" s="340"/>
    </row>
    <row r="146" s="136" customFormat="1" customHeight="1" spans="1:2">
      <c r="A146" s="339" t="s">
        <v>223</v>
      </c>
      <c r="B146" s="340"/>
    </row>
    <row r="147" s="136" customFormat="1" customHeight="1" spans="1:2">
      <c r="A147" s="339" t="s">
        <v>224</v>
      </c>
      <c r="B147" s="340"/>
    </row>
    <row r="148" s="136" customFormat="1" customHeight="1" spans="1:2">
      <c r="A148" s="339" t="s">
        <v>225</v>
      </c>
      <c r="B148" s="340"/>
    </row>
    <row r="149" s="136" customFormat="1" customHeight="1" spans="1:2">
      <c r="A149" s="339" t="s">
        <v>226</v>
      </c>
      <c r="B149" s="340"/>
    </row>
    <row r="150" s="136" customFormat="1" customHeight="1" spans="1:2">
      <c r="A150" s="339" t="s">
        <v>227</v>
      </c>
      <c r="B150" s="340"/>
    </row>
    <row r="151" s="136" customFormat="1" customHeight="1" spans="1:2">
      <c r="A151" s="339" t="s">
        <v>228</v>
      </c>
      <c r="B151" s="340"/>
    </row>
    <row r="152" s="136" customFormat="1" customHeight="1" spans="1:2">
      <c r="A152" s="339" t="s">
        <v>229</v>
      </c>
      <c r="B152" s="340"/>
    </row>
    <row r="153" s="136" customFormat="1" customHeight="1" spans="1:2">
      <c r="A153" s="339" t="s">
        <v>230</v>
      </c>
      <c r="B153" s="340"/>
    </row>
    <row r="154" s="136" customFormat="1" customHeight="1" spans="1:2">
      <c r="A154" s="339" t="s">
        <v>231</v>
      </c>
      <c r="B154" s="340"/>
    </row>
    <row r="155" s="136" customFormat="1" customHeight="1" spans="1:2">
      <c r="A155" s="339" t="s">
        <v>232</v>
      </c>
      <c r="B155" s="340"/>
    </row>
    <row r="156" s="136" customFormat="1" customHeight="1" spans="1:2">
      <c r="A156" s="339" t="s">
        <v>233</v>
      </c>
      <c r="B156" s="340"/>
    </row>
    <row r="157" s="136" customFormat="1" customHeight="1" spans="1:2">
      <c r="A157" s="339" t="s">
        <v>234</v>
      </c>
      <c r="B157" s="340"/>
    </row>
    <row r="158" s="136" customFormat="1" customHeight="1" spans="1:2">
      <c r="A158" s="339" t="s">
        <v>235</v>
      </c>
      <c r="B158" s="340"/>
    </row>
    <row r="159" s="136" customFormat="1" customHeight="1" spans="1:2">
      <c r="A159" s="339" t="s">
        <v>236</v>
      </c>
      <c r="B159" s="340"/>
    </row>
    <row r="160" s="136" customFormat="1" customHeight="1" spans="1:2">
      <c r="A160" s="339" t="s">
        <v>237</v>
      </c>
      <c r="B160" s="340"/>
    </row>
    <row r="161" s="136" customFormat="1" customHeight="1" spans="1:2">
      <c r="A161" s="339" t="s">
        <v>238</v>
      </c>
      <c r="B161" s="340"/>
    </row>
    <row r="162" s="136" customFormat="1" customHeight="1" spans="1:2">
      <c r="A162" s="339" t="s">
        <v>239</v>
      </c>
      <c r="B162" s="340"/>
    </row>
    <row r="163" s="136" customFormat="1" customHeight="1" spans="1:2">
      <c r="A163" s="339" t="s">
        <v>240</v>
      </c>
      <c r="B163" s="340"/>
    </row>
    <row r="164" s="136" customFormat="1" customHeight="1" spans="1:2">
      <c r="A164" s="339" t="s">
        <v>241</v>
      </c>
      <c r="B164" s="340"/>
    </row>
    <row r="165" s="136" customFormat="1" customHeight="1" spans="1:2">
      <c r="A165" s="339" t="s">
        <v>242</v>
      </c>
      <c r="B165" s="340"/>
    </row>
    <row r="166" s="136" customFormat="1" customHeight="1" spans="1:2">
      <c r="A166" s="337" t="s">
        <v>243</v>
      </c>
      <c r="B166" s="338"/>
    </row>
    <row r="167" s="136" customFormat="1" customHeight="1" spans="1:2">
      <c r="A167" s="339" t="s">
        <v>244</v>
      </c>
      <c r="B167" s="340"/>
    </row>
    <row r="168" s="136" customFormat="1" customHeight="1" spans="1:2">
      <c r="A168" s="339" t="s">
        <v>139</v>
      </c>
      <c r="B168" s="340"/>
    </row>
    <row r="169" s="136" customFormat="1" customHeight="1" spans="1:2">
      <c r="A169" s="339" t="s">
        <v>140</v>
      </c>
      <c r="B169" s="340"/>
    </row>
    <row r="170" s="136" customFormat="1" customHeight="1" spans="1:2">
      <c r="A170" s="339" t="s">
        <v>182</v>
      </c>
      <c r="B170" s="340"/>
    </row>
    <row r="171" s="136" customFormat="1" customHeight="1" spans="1:2">
      <c r="A171" s="339" t="s">
        <v>245</v>
      </c>
      <c r="B171" s="340"/>
    </row>
    <row r="172" s="136" customFormat="1" customHeight="1" spans="1:2">
      <c r="A172" s="339" t="s">
        <v>246</v>
      </c>
      <c r="B172" s="340"/>
    </row>
    <row r="173" s="136" customFormat="1" customHeight="1" spans="1:2">
      <c r="A173" s="339" t="s">
        <v>247</v>
      </c>
      <c r="B173" s="340"/>
    </row>
    <row r="174" s="136" customFormat="1" customHeight="1" spans="1:2">
      <c r="A174" s="339" t="s">
        <v>248</v>
      </c>
      <c r="B174" s="340"/>
    </row>
    <row r="175" s="136" customFormat="1" customHeight="1" spans="1:2">
      <c r="A175" s="339" t="s">
        <v>249</v>
      </c>
      <c r="B175" s="340"/>
    </row>
    <row r="176" s="136" customFormat="1" customHeight="1" spans="1:2">
      <c r="A176" s="339" t="s">
        <v>250</v>
      </c>
      <c r="B176" s="340"/>
    </row>
    <row r="177" s="136" customFormat="1" customHeight="1" spans="1:2">
      <c r="A177" s="337" t="s">
        <v>251</v>
      </c>
      <c r="B177" s="338">
        <v>59.7346</v>
      </c>
    </row>
    <row r="178" s="136" customFormat="1" customHeight="1" spans="1:2">
      <c r="A178" s="339" t="s">
        <v>252</v>
      </c>
      <c r="B178" s="340"/>
    </row>
    <row r="179" s="136" customFormat="1" customHeight="1" spans="1:2">
      <c r="A179" s="339" t="s">
        <v>139</v>
      </c>
      <c r="B179" s="340"/>
    </row>
    <row r="180" s="136" customFormat="1" customHeight="1" spans="1:2">
      <c r="A180" s="339" t="s">
        <v>140</v>
      </c>
      <c r="B180" s="340"/>
    </row>
    <row r="181" s="136" customFormat="1" customHeight="1" spans="1:2">
      <c r="A181" s="339" t="s">
        <v>253</v>
      </c>
      <c r="B181" s="340"/>
    </row>
    <row r="182" s="136" customFormat="1" customHeight="1" spans="1:2">
      <c r="A182" s="339" t="s">
        <v>254</v>
      </c>
      <c r="B182" s="340"/>
    </row>
    <row r="183" s="136" customFormat="1" customHeight="1" spans="1:2">
      <c r="A183" s="339" t="s">
        <v>255</v>
      </c>
      <c r="B183" s="340"/>
    </row>
    <row r="184" s="136" customFormat="1" customHeight="1" spans="1:2">
      <c r="A184" s="339" t="s">
        <v>256</v>
      </c>
      <c r="B184" s="340">
        <v>5.6011</v>
      </c>
    </row>
    <row r="185" s="136" customFormat="1" customHeight="1" spans="1:2">
      <c r="A185" s="339" t="s">
        <v>257</v>
      </c>
      <c r="B185" s="340">
        <v>53.7335</v>
      </c>
    </row>
    <row r="186" s="136" customFormat="1" customHeight="1" spans="1:2">
      <c r="A186" s="339" t="s">
        <v>258</v>
      </c>
      <c r="B186" s="340"/>
    </row>
    <row r="187" s="136" customFormat="1" customHeight="1" spans="1:2">
      <c r="A187" s="339" t="s">
        <v>259</v>
      </c>
      <c r="B187" s="340"/>
    </row>
    <row r="188" s="136" customFormat="1" customHeight="1" spans="1:2">
      <c r="A188" s="339" t="s">
        <v>260</v>
      </c>
      <c r="B188" s="340"/>
    </row>
    <row r="189" s="136" customFormat="1" customHeight="1" spans="1:2">
      <c r="A189" s="339" t="s">
        <v>261</v>
      </c>
      <c r="B189" s="340"/>
    </row>
    <row r="190" s="136" customFormat="1" customHeight="1" spans="1:2">
      <c r="A190" s="339" t="s">
        <v>262</v>
      </c>
      <c r="B190" s="340">
        <v>0.4</v>
      </c>
    </row>
    <row r="191" s="136" customFormat="1" customHeight="1" spans="1:2">
      <c r="A191" s="339" t="s">
        <v>263</v>
      </c>
      <c r="B191" s="340"/>
    </row>
    <row r="192" s="136" customFormat="1" customHeight="1" spans="1:2">
      <c r="A192" s="339" t="s">
        <v>264</v>
      </c>
      <c r="B192" s="340"/>
    </row>
    <row r="193" s="136" customFormat="1" customHeight="1" spans="1:2">
      <c r="A193" s="339" t="s">
        <v>265</v>
      </c>
      <c r="B193" s="340"/>
    </row>
    <row r="194" s="136" customFormat="1" customHeight="1" spans="1:2">
      <c r="A194" s="339" t="s">
        <v>266</v>
      </c>
      <c r="B194" s="340"/>
    </row>
    <row r="195" s="136" customFormat="1" customHeight="1" spans="1:2">
      <c r="A195" s="339" t="s">
        <v>140</v>
      </c>
      <c r="B195" s="340"/>
    </row>
    <row r="196" s="136" customFormat="1" customHeight="1" spans="1:2">
      <c r="A196" s="339" t="s">
        <v>267</v>
      </c>
      <c r="B196" s="340"/>
    </row>
    <row r="197" s="136" customFormat="1" customHeight="1" spans="1:2">
      <c r="A197" s="339" t="s">
        <v>268</v>
      </c>
      <c r="B197" s="340"/>
    </row>
    <row r="198" s="136" customFormat="1" customHeight="1" spans="1:2">
      <c r="A198" s="339" t="s">
        <v>269</v>
      </c>
      <c r="B198" s="340"/>
    </row>
    <row r="199" s="136" customFormat="1" customHeight="1" spans="1:2">
      <c r="A199" s="339" t="s">
        <v>270</v>
      </c>
      <c r="B199" s="340"/>
    </row>
    <row r="200" s="136" customFormat="1" customHeight="1" spans="1:2">
      <c r="A200" s="339" t="s">
        <v>271</v>
      </c>
      <c r="B200" s="340"/>
    </row>
    <row r="201" s="136" customFormat="1" customHeight="1" spans="1:2">
      <c r="A201" s="339" t="s">
        <v>272</v>
      </c>
      <c r="B201" s="340"/>
    </row>
    <row r="202" s="136" customFormat="1" customHeight="1" spans="1:2">
      <c r="A202" s="339" t="s">
        <v>273</v>
      </c>
      <c r="B202" s="340"/>
    </row>
    <row r="203" s="136" customFormat="1" customHeight="1" spans="1:2">
      <c r="A203" s="339" t="s">
        <v>274</v>
      </c>
      <c r="B203" s="340"/>
    </row>
    <row r="204" s="136" customFormat="1" customHeight="1" spans="1:2">
      <c r="A204" s="339" t="s">
        <v>275</v>
      </c>
      <c r="B204" s="340"/>
    </row>
    <row r="205" s="136" customFormat="1" customHeight="1" spans="1:2">
      <c r="A205" s="339" t="s">
        <v>276</v>
      </c>
      <c r="B205" s="340"/>
    </row>
    <row r="206" s="136" customFormat="1" customHeight="1" spans="1:2">
      <c r="A206" s="339" t="s">
        <v>277</v>
      </c>
      <c r="B206" s="340"/>
    </row>
    <row r="207" s="136" customFormat="1" customHeight="1" spans="1:2">
      <c r="A207" s="339" t="s">
        <v>278</v>
      </c>
      <c r="B207" s="340"/>
    </row>
    <row r="208" s="136" customFormat="1" customHeight="1" spans="1:2">
      <c r="A208" s="339" t="s">
        <v>279</v>
      </c>
      <c r="B208" s="340"/>
    </row>
    <row r="209" s="136" customFormat="1" customHeight="1" spans="1:2">
      <c r="A209" s="337" t="s">
        <v>280</v>
      </c>
      <c r="B209" s="338">
        <v>940.722641</v>
      </c>
    </row>
    <row r="210" s="136" customFormat="1" customHeight="1" spans="1:2">
      <c r="A210" s="339" t="s">
        <v>281</v>
      </c>
      <c r="B210" s="340"/>
    </row>
    <row r="211" s="136" customFormat="1" customHeight="1" spans="1:2">
      <c r="A211" s="339" t="s">
        <v>139</v>
      </c>
      <c r="B211" s="340"/>
    </row>
    <row r="212" s="136" customFormat="1" customHeight="1" spans="1:2">
      <c r="A212" s="339" t="s">
        <v>140</v>
      </c>
      <c r="B212" s="340"/>
    </row>
    <row r="213" s="136" customFormat="1" customHeight="1" spans="1:2">
      <c r="A213" s="339" t="s">
        <v>282</v>
      </c>
      <c r="B213" s="340"/>
    </row>
    <row r="214" s="136" customFormat="1" customHeight="1" spans="1:2">
      <c r="A214" s="339" t="s">
        <v>283</v>
      </c>
      <c r="B214" s="340"/>
    </row>
    <row r="215" s="136" customFormat="1" customHeight="1" spans="1:2">
      <c r="A215" s="339" t="s">
        <v>284</v>
      </c>
      <c r="B215" s="340"/>
    </row>
    <row r="216" s="136" customFormat="1" customHeight="1" spans="1:2">
      <c r="A216" s="339" t="s">
        <v>285</v>
      </c>
      <c r="B216" s="340">
        <v>47.85874</v>
      </c>
    </row>
    <row r="217" s="136" customFormat="1" customHeight="1" spans="1:2">
      <c r="A217" s="339" t="s">
        <v>286</v>
      </c>
      <c r="B217" s="340"/>
    </row>
    <row r="218" s="136" customFormat="1" customHeight="1" spans="1:2">
      <c r="A218" s="339" t="s">
        <v>287</v>
      </c>
      <c r="B218" s="340"/>
    </row>
    <row r="219" s="136" customFormat="1" customHeight="1" spans="1:2">
      <c r="A219" s="339" t="s">
        <v>288</v>
      </c>
      <c r="B219" s="340"/>
    </row>
    <row r="220" s="136" customFormat="1" customHeight="1" spans="1:2">
      <c r="A220" s="339" t="s">
        <v>139</v>
      </c>
      <c r="B220" s="340"/>
    </row>
    <row r="221" s="136" customFormat="1" customHeight="1" spans="1:2">
      <c r="A221" s="339" t="s">
        <v>140</v>
      </c>
      <c r="B221" s="340"/>
    </row>
    <row r="222" s="136" customFormat="1" customHeight="1" spans="1:2">
      <c r="A222" s="339" t="s">
        <v>289</v>
      </c>
      <c r="B222" s="340"/>
    </row>
    <row r="223" s="136" customFormat="1" customHeight="1" spans="1:2">
      <c r="A223" s="339" t="s">
        <v>290</v>
      </c>
      <c r="B223" s="340"/>
    </row>
    <row r="224" s="136" customFormat="1" customHeight="1" spans="1:2">
      <c r="A224" s="339" t="s">
        <v>291</v>
      </c>
      <c r="B224" s="340"/>
    </row>
    <row r="225" s="136" customFormat="1" customHeight="1" spans="1:2">
      <c r="A225" s="339" t="s">
        <v>292</v>
      </c>
      <c r="B225" s="340">
        <v>6.87417</v>
      </c>
    </row>
    <row r="226" s="136" customFormat="1" customHeight="1" spans="1:2">
      <c r="A226" s="339" t="s">
        <v>293</v>
      </c>
      <c r="B226" s="340"/>
    </row>
    <row r="227" s="136" customFormat="1" customHeight="1" spans="1:2">
      <c r="A227" s="339" t="s">
        <v>294</v>
      </c>
      <c r="B227" s="340"/>
    </row>
    <row r="228" s="136" customFormat="1" customHeight="1" spans="1:2">
      <c r="A228" s="339" t="s">
        <v>295</v>
      </c>
      <c r="B228" s="340"/>
    </row>
    <row r="229" s="136" customFormat="1" customHeight="1" spans="1:2">
      <c r="A229" s="339" t="s">
        <v>296</v>
      </c>
      <c r="B229" s="340">
        <v>76.6232</v>
      </c>
    </row>
    <row r="230" s="136" customFormat="1" customHeight="1" spans="1:2">
      <c r="A230" s="339" t="s">
        <v>297</v>
      </c>
      <c r="B230" s="340">
        <v>30.6493</v>
      </c>
    </row>
    <row r="231" s="136" customFormat="1" customHeight="1" spans="1:2">
      <c r="A231" s="339" t="s">
        <v>298</v>
      </c>
      <c r="B231" s="340"/>
    </row>
    <row r="232" s="136" customFormat="1" customHeight="1" spans="1:2">
      <c r="A232" s="339" t="s">
        <v>299</v>
      </c>
      <c r="B232" s="340">
        <v>88.322931</v>
      </c>
    </row>
    <row r="233" s="136" customFormat="1" customHeight="1" spans="1:2">
      <c r="A233" s="339" t="s">
        <v>300</v>
      </c>
      <c r="B233" s="340"/>
    </row>
    <row r="234" s="136" customFormat="1" customHeight="1" spans="1:2">
      <c r="A234" s="339" t="s">
        <v>301</v>
      </c>
      <c r="B234" s="340"/>
    </row>
    <row r="235" s="136" customFormat="1" customHeight="1" spans="1:2">
      <c r="A235" s="339" t="s">
        <v>302</v>
      </c>
      <c r="B235" s="340"/>
    </row>
    <row r="236" s="136" customFormat="1" customHeight="1" spans="1:2">
      <c r="A236" s="339" t="s">
        <v>303</v>
      </c>
      <c r="B236" s="340"/>
    </row>
    <row r="237" s="136" customFormat="1" customHeight="1" spans="1:2">
      <c r="A237" s="339" t="s">
        <v>304</v>
      </c>
      <c r="B237" s="340"/>
    </row>
    <row r="238" s="136" customFormat="1" customHeight="1" spans="1:2">
      <c r="A238" s="339" t="s">
        <v>305</v>
      </c>
      <c r="B238" s="340"/>
    </row>
    <row r="239" s="136" customFormat="1" customHeight="1" spans="1:2">
      <c r="A239" s="339" t="s">
        <v>306</v>
      </c>
      <c r="B239" s="340"/>
    </row>
    <row r="240" s="136" customFormat="1" customHeight="1" spans="1:2">
      <c r="A240" s="339" t="s">
        <v>307</v>
      </c>
      <c r="B240" s="340">
        <v>15.6538</v>
      </c>
    </row>
    <row r="241" s="136" customFormat="1" customHeight="1" spans="1:2">
      <c r="A241" s="339" t="s">
        <v>308</v>
      </c>
      <c r="B241" s="340"/>
    </row>
    <row r="242" s="136" customFormat="1" customHeight="1" spans="1:2">
      <c r="A242" s="339" t="s">
        <v>309</v>
      </c>
      <c r="B242" s="340">
        <v>9.7895</v>
      </c>
    </row>
    <row r="243" s="136" customFormat="1" customHeight="1" spans="1:2">
      <c r="A243" s="339" t="s">
        <v>310</v>
      </c>
      <c r="B243" s="340"/>
    </row>
    <row r="244" s="136" customFormat="1" customHeight="1" spans="1:2">
      <c r="A244" s="339" t="s">
        <v>311</v>
      </c>
      <c r="B244" s="340"/>
    </row>
    <row r="245" s="136" customFormat="1" customHeight="1" spans="1:2">
      <c r="A245" s="339" t="s">
        <v>312</v>
      </c>
      <c r="B245" s="340"/>
    </row>
    <row r="246" s="136" customFormat="1" customHeight="1" spans="1:2">
      <c r="A246" s="339" t="s">
        <v>313</v>
      </c>
      <c r="B246" s="340"/>
    </row>
    <row r="247" s="136" customFormat="1" customHeight="1" spans="1:2">
      <c r="A247" s="339" t="s">
        <v>314</v>
      </c>
      <c r="B247" s="340"/>
    </row>
    <row r="248" s="136" customFormat="1" customHeight="1" spans="1:2">
      <c r="A248" s="339" t="s">
        <v>315</v>
      </c>
      <c r="B248" s="340"/>
    </row>
    <row r="249" s="136" customFormat="1" customHeight="1" spans="1:2">
      <c r="A249" s="339" t="s">
        <v>316</v>
      </c>
      <c r="B249" s="340"/>
    </row>
    <row r="250" s="136" customFormat="1" customHeight="1" spans="1:2">
      <c r="A250" s="339" t="s">
        <v>317</v>
      </c>
      <c r="B250" s="340"/>
    </row>
    <row r="251" s="136" customFormat="1" customHeight="1" spans="1:2">
      <c r="A251" s="339" t="s">
        <v>318</v>
      </c>
      <c r="B251" s="340"/>
    </row>
    <row r="252" s="136" customFormat="1" customHeight="1" spans="1:2">
      <c r="A252" s="339" t="s">
        <v>319</v>
      </c>
      <c r="B252" s="340"/>
    </row>
    <row r="253" s="136" customFormat="1" customHeight="1" spans="1:2">
      <c r="A253" s="339" t="s">
        <v>320</v>
      </c>
      <c r="B253" s="340"/>
    </row>
    <row r="254" s="136" customFormat="1" customHeight="1" spans="1:2">
      <c r="A254" s="339" t="s">
        <v>321</v>
      </c>
      <c r="B254" s="340">
        <v>5.4914</v>
      </c>
    </row>
    <row r="255" s="136" customFormat="1" customHeight="1" spans="1:2">
      <c r="A255" s="339" t="s">
        <v>322</v>
      </c>
      <c r="B255" s="340"/>
    </row>
    <row r="256" s="136" customFormat="1" customHeight="1" spans="1:2">
      <c r="A256" s="339" t="s">
        <v>139</v>
      </c>
      <c r="B256" s="340"/>
    </row>
    <row r="257" s="136" customFormat="1" customHeight="1" spans="1:2">
      <c r="A257" s="339" t="s">
        <v>140</v>
      </c>
      <c r="B257" s="340"/>
    </row>
    <row r="258" s="136" customFormat="1" customHeight="1" spans="1:2">
      <c r="A258" s="339" t="s">
        <v>323</v>
      </c>
      <c r="B258" s="340"/>
    </row>
    <row r="259" s="136" customFormat="1" customHeight="1" spans="1:2">
      <c r="A259" s="339" t="s">
        <v>324</v>
      </c>
      <c r="B259" s="340"/>
    </row>
    <row r="260" s="136" customFormat="1" customHeight="1" spans="1:2">
      <c r="A260" s="339" t="s">
        <v>325</v>
      </c>
      <c r="B260" s="340"/>
    </row>
    <row r="261" s="136" customFormat="1" customHeight="1" spans="1:2">
      <c r="A261" s="339" t="s">
        <v>326</v>
      </c>
      <c r="B261" s="340"/>
    </row>
    <row r="262" s="136" customFormat="1" customHeight="1" spans="1:2">
      <c r="A262" s="339" t="s">
        <v>327</v>
      </c>
      <c r="B262" s="340">
        <v>0.69</v>
      </c>
    </row>
    <row r="263" s="136" customFormat="1" customHeight="1" spans="1:2">
      <c r="A263" s="339" t="s">
        <v>328</v>
      </c>
      <c r="B263" s="340"/>
    </row>
    <row r="264" s="136" customFormat="1" customHeight="1" spans="1:2">
      <c r="A264" s="339" t="s">
        <v>329</v>
      </c>
      <c r="B264" s="340">
        <v>23.0425</v>
      </c>
    </row>
    <row r="265" s="136" customFormat="1" customHeight="1" spans="1:2">
      <c r="A265" s="339" t="s">
        <v>330</v>
      </c>
      <c r="B265" s="340">
        <v>213.4747</v>
      </c>
    </row>
    <row r="266" s="136" customFormat="1" customHeight="1" spans="1:2">
      <c r="A266" s="339" t="s">
        <v>331</v>
      </c>
      <c r="B266" s="340"/>
    </row>
    <row r="267" s="136" customFormat="1" customHeight="1" spans="1:2">
      <c r="A267" s="339" t="s">
        <v>332</v>
      </c>
      <c r="B267" s="340"/>
    </row>
    <row r="268" s="136" customFormat="1" customHeight="1" spans="1:2">
      <c r="A268" s="339" t="s">
        <v>333</v>
      </c>
      <c r="B268" s="340"/>
    </row>
    <row r="269" s="136" customFormat="1" customHeight="1" spans="1:2">
      <c r="A269" s="339" t="s">
        <v>334</v>
      </c>
      <c r="B269" s="340"/>
    </row>
    <row r="270" s="136" customFormat="1" customHeight="1" spans="1:2">
      <c r="A270" s="339" t="s">
        <v>335</v>
      </c>
      <c r="B270" s="340">
        <v>180.909</v>
      </c>
    </row>
    <row r="271" s="136" customFormat="1" customHeight="1" spans="1:2">
      <c r="A271" s="339" t="s">
        <v>336</v>
      </c>
      <c r="B271" s="340">
        <v>118.5126</v>
      </c>
    </row>
    <row r="272" s="136" customFormat="1" customHeight="1" spans="1:2">
      <c r="A272" s="339" t="s">
        <v>337</v>
      </c>
      <c r="B272" s="340"/>
    </row>
    <row r="273" s="136" customFormat="1" customHeight="1" spans="1:2">
      <c r="A273" s="339" t="s">
        <v>338</v>
      </c>
      <c r="B273" s="340">
        <v>16.63</v>
      </c>
    </row>
    <row r="274" s="136" customFormat="1" customHeight="1" spans="1:2">
      <c r="A274" s="339" t="s">
        <v>339</v>
      </c>
      <c r="B274" s="340">
        <v>103.4093</v>
      </c>
    </row>
    <row r="275" s="136" customFormat="1" customHeight="1" spans="1:2">
      <c r="A275" s="339" t="s">
        <v>340</v>
      </c>
      <c r="B275" s="340"/>
    </row>
    <row r="276" s="136" customFormat="1" customHeight="1" spans="1:2">
      <c r="A276" s="339" t="s">
        <v>341</v>
      </c>
      <c r="B276" s="340"/>
    </row>
    <row r="277" s="136" customFormat="1" customHeight="1" spans="1:2">
      <c r="A277" s="339" t="s">
        <v>342</v>
      </c>
      <c r="B277" s="340"/>
    </row>
    <row r="278" s="136" customFormat="1" customHeight="1" spans="1:2">
      <c r="A278" s="339" t="s">
        <v>139</v>
      </c>
      <c r="B278" s="340"/>
    </row>
    <row r="279" s="136" customFormat="1" customHeight="1" spans="1:2">
      <c r="A279" s="339" t="s">
        <v>343</v>
      </c>
      <c r="B279" s="340"/>
    </row>
    <row r="280" s="136" customFormat="1" customHeight="1" spans="1:2">
      <c r="A280" s="339" t="s">
        <v>144</v>
      </c>
      <c r="B280" s="340"/>
    </row>
    <row r="281" s="136" customFormat="1" customHeight="1" spans="1:2">
      <c r="A281" s="339" t="s">
        <v>344</v>
      </c>
      <c r="B281" s="340"/>
    </row>
    <row r="282" s="136" customFormat="1" customHeight="1" spans="1:2">
      <c r="A282" s="339" t="s">
        <v>345</v>
      </c>
      <c r="B282" s="340">
        <v>2.7915</v>
      </c>
    </row>
    <row r="283" s="136" customFormat="1" customHeight="1" spans="1:2">
      <c r="A283" s="339" t="s">
        <v>346</v>
      </c>
      <c r="B283" s="340">
        <v>2.7915</v>
      </c>
    </row>
    <row r="284" s="136" customFormat="1" customHeight="1" spans="1:2">
      <c r="A284" s="337" t="s">
        <v>347</v>
      </c>
      <c r="B284" s="338">
        <v>55.8011</v>
      </c>
    </row>
    <row r="285" s="136" customFormat="1" customHeight="1" spans="1:2">
      <c r="A285" s="339" t="s">
        <v>348</v>
      </c>
      <c r="B285" s="340"/>
    </row>
    <row r="286" s="136" customFormat="1" customHeight="1" spans="1:2">
      <c r="A286" s="339" t="s">
        <v>139</v>
      </c>
      <c r="B286" s="340"/>
    </row>
    <row r="287" s="136" customFormat="1" customHeight="1" spans="1:2">
      <c r="A287" s="339" t="s">
        <v>140</v>
      </c>
      <c r="B287" s="340"/>
    </row>
    <row r="288" s="136" customFormat="1" customHeight="1" spans="1:2">
      <c r="A288" s="339" t="s">
        <v>182</v>
      </c>
      <c r="B288" s="340"/>
    </row>
    <row r="289" s="136" customFormat="1" customHeight="1" spans="1:2">
      <c r="A289" s="339" t="s">
        <v>349</v>
      </c>
      <c r="B289" s="340"/>
    </row>
    <row r="290" s="136" customFormat="1" customHeight="1" spans="1:2">
      <c r="A290" s="339" t="s">
        <v>350</v>
      </c>
      <c r="B290" s="340"/>
    </row>
    <row r="291" s="136" customFormat="1" customHeight="1" spans="1:2">
      <c r="A291" s="339" t="s">
        <v>351</v>
      </c>
      <c r="B291" s="340"/>
    </row>
    <row r="292" s="136" customFormat="1" customHeight="1" spans="1:2">
      <c r="A292" s="339" t="s">
        <v>352</v>
      </c>
      <c r="B292" s="340"/>
    </row>
    <row r="293" s="136" customFormat="1" customHeight="1" spans="1:2">
      <c r="A293" s="339" t="s">
        <v>353</v>
      </c>
      <c r="B293" s="340"/>
    </row>
    <row r="294" s="136" customFormat="1" customHeight="1" spans="1:2">
      <c r="A294" s="339" t="s">
        <v>354</v>
      </c>
      <c r="B294" s="340"/>
    </row>
    <row r="295" s="136" customFormat="1" customHeight="1" spans="1:2">
      <c r="A295" s="339" t="s">
        <v>355</v>
      </c>
      <c r="B295" s="340"/>
    </row>
    <row r="296" s="136" customFormat="1" customHeight="1" spans="1:2">
      <c r="A296" s="339" t="s">
        <v>356</v>
      </c>
      <c r="B296" s="340"/>
    </row>
    <row r="297" s="136" customFormat="1" customHeight="1" spans="1:2">
      <c r="A297" s="339" t="s">
        <v>357</v>
      </c>
      <c r="B297" s="340"/>
    </row>
    <row r="298" s="136" customFormat="1" customHeight="1" spans="1:2">
      <c r="A298" s="339" t="s">
        <v>358</v>
      </c>
      <c r="B298" s="340"/>
    </row>
    <row r="299" s="136" customFormat="1" customHeight="1" spans="1:2">
      <c r="A299" s="339" t="s">
        <v>359</v>
      </c>
      <c r="B299" s="340"/>
    </row>
    <row r="300" s="136" customFormat="1" customHeight="1" spans="1:2">
      <c r="A300" s="339" t="s">
        <v>360</v>
      </c>
      <c r="B300" s="340"/>
    </row>
    <row r="301" s="136" customFormat="1" customHeight="1" spans="1:2">
      <c r="A301" s="339" t="s">
        <v>361</v>
      </c>
      <c r="B301" s="340"/>
    </row>
    <row r="302" s="136" customFormat="1" customHeight="1" spans="1:2">
      <c r="A302" s="339" t="s">
        <v>362</v>
      </c>
      <c r="B302" s="340"/>
    </row>
    <row r="303" s="136" customFormat="1" customHeight="1" spans="1:2">
      <c r="A303" s="339" t="s">
        <v>363</v>
      </c>
      <c r="B303" s="340"/>
    </row>
    <row r="304" s="136" customFormat="1" customHeight="1" spans="1:2">
      <c r="A304" s="339" t="s">
        <v>364</v>
      </c>
      <c r="B304" s="340"/>
    </row>
    <row r="305" s="136" customFormat="1" customHeight="1" spans="1:2">
      <c r="A305" s="339" t="s">
        <v>365</v>
      </c>
      <c r="B305" s="340"/>
    </row>
    <row r="306" s="136" customFormat="1" customHeight="1" spans="1:2">
      <c r="A306" s="339" t="s">
        <v>366</v>
      </c>
      <c r="B306" s="340"/>
    </row>
    <row r="307" s="136" customFormat="1" customHeight="1" spans="1:2">
      <c r="A307" s="339" t="s">
        <v>367</v>
      </c>
      <c r="B307" s="340"/>
    </row>
    <row r="308" s="136" customFormat="1" customHeight="1" spans="1:2">
      <c r="A308" s="339" t="s">
        <v>368</v>
      </c>
      <c r="B308" s="340"/>
    </row>
    <row r="309" s="136" customFormat="1" customHeight="1" spans="1:2">
      <c r="A309" s="339" t="s">
        <v>369</v>
      </c>
      <c r="B309" s="340"/>
    </row>
    <row r="310" s="136" customFormat="1" customHeight="1" spans="1:2">
      <c r="A310" s="339" t="s">
        <v>370</v>
      </c>
      <c r="B310" s="340"/>
    </row>
    <row r="311" s="136" customFormat="1" customHeight="1" spans="1:2">
      <c r="A311" s="339" t="s">
        <v>371</v>
      </c>
      <c r="B311" s="340"/>
    </row>
    <row r="312" s="136" customFormat="1" customHeight="1" spans="1:2">
      <c r="A312" s="339" t="s">
        <v>372</v>
      </c>
      <c r="B312" s="340">
        <v>2.1295</v>
      </c>
    </row>
    <row r="313" s="136" customFormat="1" customHeight="1" spans="1:2">
      <c r="A313" s="339" t="s">
        <v>373</v>
      </c>
      <c r="B313" s="340"/>
    </row>
    <row r="314" s="136" customFormat="1" customHeight="1" spans="1:2">
      <c r="A314" s="339" t="s">
        <v>374</v>
      </c>
      <c r="B314" s="340">
        <v>24.768</v>
      </c>
    </row>
    <row r="315" s="136" customFormat="1" customHeight="1" spans="1:2">
      <c r="A315" s="339" t="s">
        <v>375</v>
      </c>
      <c r="B315" s="340">
        <v>13.5436</v>
      </c>
    </row>
    <row r="316" s="136" customFormat="1" customHeight="1" spans="1:2">
      <c r="A316" s="339" t="s">
        <v>376</v>
      </c>
      <c r="B316" s="340">
        <v>10.16</v>
      </c>
    </row>
    <row r="317" s="136" customFormat="1" customHeight="1" spans="1:2">
      <c r="A317" s="339" t="s">
        <v>377</v>
      </c>
      <c r="B317" s="340">
        <v>5.2</v>
      </c>
    </row>
    <row r="318" s="136" customFormat="1" customHeight="1" spans="1:2">
      <c r="A318" s="339" t="s">
        <v>378</v>
      </c>
      <c r="B318" s="340"/>
    </row>
    <row r="319" s="136" customFormat="1" customHeight="1" spans="1:2">
      <c r="A319" s="339" t="s">
        <v>379</v>
      </c>
      <c r="B319" s="340"/>
    </row>
    <row r="320" s="136" customFormat="1" customHeight="1" spans="1:2">
      <c r="A320" s="339" t="s">
        <v>380</v>
      </c>
      <c r="B320" s="340"/>
    </row>
    <row r="321" s="136" customFormat="1" customHeight="1" spans="1:2">
      <c r="A321" s="339" t="s">
        <v>381</v>
      </c>
      <c r="B321" s="340"/>
    </row>
    <row r="322" s="136" customFormat="1" customHeight="1" spans="1:2">
      <c r="A322" s="339" t="s">
        <v>382</v>
      </c>
      <c r="B322" s="340"/>
    </row>
    <row r="323" s="136" customFormat="1" customHeight="1" spans="1:2">
      <c r="A323" s="339" t="s">
        <v>383</v>
      </c>
      <c r="B323" s="340"/>
    </row>
    <row r="324" s="136" customFormat="1" customHeight="1" spans="1:2">
      <c r="A324" s="339" t="s">
        <v>384</v>
      </c>
      <c r="B324" s="340"/>
    </row>
    <row r="325" s="136" customFormat="1" customHeight="1" spans="1:2">
      <c r="A325" s="339" t="s">
        <v>385</v>
      </c>
      <c r="B325" s="340"/>
    </row>
    <row r="326" s="136" customFormat="1" customHeight="1" spans="1:2">
      <c r="A326" s="339" t="s">
        <v>139</v>
      </c>
      <c r="B326" s="340"/>
    </row>
    <row r="327" s="136" customFormat="1" customHeight="1" spans="1:2">
      <c r="A327" s="339" t="s">
        <v>140</v>
      </c>
      <c r="B327" s="340"/>
    </row>
    <row r="328" s="136" customFormat="1" customHeight="1" spans="1:2">
      <c r="A328" s="339" t="s">
        <v>386</v>
      </c>
      <c r="B328" s="340"/>
    </row>
    <row r="329" s="136" customFormat="1" customHeight="1" spans="1:2">
      <c r="A329" s="339" t="s">
        <v>387</v>
      </c>
      <c r="B329" s="340"/>
    </row>
    <row r="330" s="136" customFormat="1" customHeight="1" spans="1:2">
      <c r="A330" s="339" t="s">
        <v>144</v>
      </c>
      <c r="B330" s="340"/>
    </row>
    <row r="331" s="136" customFormat="1" customHeight="1" spans="1:2">
      <c r="A331" s="339" t="s">
        <v>388</v>
      </c>
      <c r="B331" s="340"/>
    </row>
    <row r="332" s="136" customFormat="1" customHeight="1" spans="1:2">
      <c r="A332" s="339" t="s">
        <v>389</v>
      </c>
      <c r="B332" s="340"/>
    </row>
    <row r="333" s="136" customFormat="1" customHeight="1" spans="1:2">
      <c r="A333" s="339" t="s">
        <v>390</v>
      </c>
      <c r="B333" s="340"/>
    </row>
    <row r="334" s="136" customFormat="1" customHeight="1" spans="1:2">
      <c r="A334" s="339" t="s">
        <v>391</v>
      </c>
      <c r="B334" s="340"/>
    </row>
    <row r="335" s="136" customFormat="1" customHeight="1" spans="1:2">
      <c r="A335" s="337" t="s">
        <v>392</v>
      </c>
      <c r="B335" s="338">
        <v>117.671805</v>
      </c>
    </row>
    <row r="336" s="136" customFormat="1" customHeight="1" spans="1:2">
      <c r="A336" s="339" t="s">
        <v>393</v>
      </c>
      <c r="B336" s="340"/>
    </row>
    <row r="337" s="136" customFormat="1" customHeight="1" spans="1:2">
      <c r="A337" s="339" t="s">
        <v>139</v>
      </c>
      <c r="B337" s="340"/>
    </row>
    <row r="338" s="136" customFormat="1" customHeight="1" spans="1:2">
      <c r="A338" s="339" t="s">
        <v>140</v>
      </c>
      <c r="B338" s="340"/>
    </row>
    <row r="339" s="136" customFormat="1" customHeight="1" spans="1:2">
      <c r="A339" s="339" t="s">
        <v>394</v>
      </c>
      <c r="B339" s="340"/>
    </row>
    <row r="340" s="136" customFormat="1" customHeight="1" spans="1:2">
      <c r="A340" s="339" t="s">
        <v>395</v>
      </c>
      <c r="B340" s="340"/>
    </row>
    <row r="341" s="136" customFormat="1" customHeight="1" spans="1:2">
      <c r="A341" s="339" t="s">
        <v>396</v>
      </c>
      <c r="B341" s="340"/>
    </row>
    <row r="342" s="136" customFormat="1" customHeight="1" spans="1:2">
      <c r="A342" s="339" t="s">
        <v>397</v>
      </c>
      <c r="B342" s="340"/>
    </row>
    <row r="343" s="136" customFormat="1" customHeight="1" spans="1:2">
      <c r="A343" s="339" t="s">
        <v>398</v>
      </c>
      <c r="B343" s="340"/>
    </row>
    <row r="344" s="136" customFormat="1" customHeight="1" spans="1:2">
      <c r="A344" s="339" t="s">
        <v>399</v>
      </c>
      <c r="B344" s="340"/>
    </row>
    <row r="345" s="136" customFormat="1" customHeight="1" spans="1:2">
      <c r="A345" s="339" t="s">
        <v>400</v>
      </c>
      <c r="B345" s="340"/>
    </row>
    <row r="346" s="136" customFormat="1" customHeight="1" spans="1:2">
      <c r="A346" s="339" t="s">
        <v>401</v>
      </c>
      <c r="B346" s="340">
        <v>19.8</v>
      </c>
    </row>
    <row r="347" s="136" customFormat="1" customHeight="1" spans="1:2">
      <c r="A347" s="339" t="s">
        <v>402</v>
      </c>
      <c r="B347" s="340"/>
    </row>
    <row r="348" s="136" customFormat="1" customHeight="1" spans="1:2">
      <c r="A348" s="339" t="s">
        <v>403</v>
      </c>
      <c r="B348" s="340"/>
    </row>
    <row r="349" s="136" customFormat="1" customHeight="1" spans="1:2">
      <c r="A349" s="339" t="s">
        <v>404</v>
      </c>
      <c r="B349" s="340"/>
    </row>
    <row r="350" s="136" customFormat="1" customHeight="1" spans="1:2">
      <c r="A350" s="339" t="s">
        <v>405</v>
      </c>
      <c r="B350" s="340"/>
    </row>
    <row r="351" s="136" customFormat="1" customHeight="1" spans="1:2">
      <c r="A351" s="339" t="s">
        <v>406</v>
      </c>
      <c r="B351" s="340"/>
    </row>
    <row r="352" s="136" customFormat="1" customHeight="1" spans="1:2">
      <c r="A352" s="339" t="s">
        <v>407</v>
      </c>
      <c r="B352" s="340"/>
    </row>
    <row r="353" s="136" customFormat="1" customHeight="1" spans="1:2">
      <c r="A353" s="339" t="s">
        <v>408</v>
      </c>
      <c r="B353" s="340"/>
    </row>
    <row r="354" s="136" customFormat="1" customHeight="1" spans="1:2">
      <c r="A354" s="339" t="s">
        <v>409</v>
      </c>
      <c r="B354" s="340"/>
    </row>
    <row r="355" s="136" customFormat="1" customHeight="1" spans="1:2">
      <c r="A355" s="339" t="s">
        <v>410</v>
      </c>
      <c r="B355" s="340"/>
    </row>
    <row r="356" s="136" customFormat="1" customHeight="1" spans="1:2">
      <c r="A356" s="339" t="s">
        <v>411</v>
      </c>
      <c r="B356" s="340"/>
    </row>
    <row r="357" s="136" customFormat="1" customHeight="1" spans="1:2">
      <c r="A357" s="339" t="s">
        <v>412</v>
      </c>
      <c r="B357" s="340"/>
    </row>
    <row r="358" s="136" customFormat="1" customHeight="1" spans="1:2">
      <c r="A358" s="339" t="s">
        <v>413</v>
      </c>
      <c r="B358" s="340"/>
    </row>
    <row r="359" s="136" customFormat="1" customHeight="1" spans="1:2">
      <c r="A359" s="339" t="s">
        <v>414</v>
      </c>
      <c r="B359" s="340"/>
    </row>
    <row r="360" s="136" customFormat="1" customHeight="1" spans="1:2">
      <c r="A360" s="339" t="s">
        <v>415</v>
      </c>
      <c r="B360" s="340"/>
    </row>
    <row r="361" s="136" customFormat="1" customHeight="1" spans="1:2">
      <c r="A361" s="339" t="s">
        <v>416</v>
      </c>
      <c r="B361" s="340"/>
    </row>
    <row r="362" s="136" customFormat="1" customHeight="1" spans="1:2">
      <c r="A362" s="339" t="s">
        <v>417</v>
      </c>
      <c r="B362" s="340">
        <v>97.871805</v>
      </c>
    </row>
    <row r="363" s="136" customFormat="1" customHeight="1" spans="1:2">
      <c r="A363" s="339" t="s">
        <v>418</v>
      </c>
      <c r="B363" s="340">
        <v>97.871805</v>
      </c>
    </row>
    <row r="364" s="136" customFormat="1" customHeight="1" spans="1:2">
      <c r="A364" s="337" t="s">
        <v>419</v>
      </c>
      <c r="B364" s="338">
        <v>161.449808</v>
      </c>
    </row>
    <row r="365" s="136" customFormat="1" customHeight="1" spans="1:2">
      <c r="A365" s="339" t="s">
        <v>420</v>
      </c>
      <c r="B365" s="340"/>
    </row>
    <row r="366" s="136" customFormat="1" customHeight="1" spans="1:2">
      <c r="A366" s="339" t="s">
        <v>139</v>
      </c>
      <c r="B366" s="340"/>
    </row>
    <row r="367" s="136" customFormat="1" customHeight="1" spans="1:2">
      <c r="A367" s="339" t="s">
        <v>140</v>
      </c>
      <c r="B367" s="340"/>
    </row>
    <row r="368" s="136" customFormat="1" customHeight="1" spans="1:2">
      <c r="A368" s="339" t="s">
        <v>182</v>
      </c>
      <c r="B368" s="340"/>
    </row>
    <row r="369" s="136" customFormat="1" customHeight="1" spans="1:2">
      <c r="A369" s="339" t="s">
        <v>421</v>
      </c>
      <c r="B369" s="340"/>
    </row>
    <row r="370" s="136" customFormat="1" customHeight="1" spans="1:2">
      <c r="A370" s="339" t="s">
        <v>422</v>
      </c>
      <c r="B370" s="340"/>
    </row>
    <row r="371" s="136" customFormat="1" customHeight="1" spans="1:2">
      <c r="A371" s="339" t="s">
        <v>423</v>
      </c>
      <c r="B371" s="340">
        <v>63.765134</v>
      </c>
    </row>
    <row r="372" s="136" customFormat="1" customHeight="1" spans="1:2">
      <c r="A372" s="339" t="s">
        <v>424</v>
      </c>
      <c r="B372" s="340"/>
    </row>
    <row r="373" s="136" customFormat="1" customHeight="1" spans="1:2">
      <c r="A373" s="339" t="s">
        <v>425</v>
      </c>
      <c r="B373" s="340"/>
    </row>
    <row r="374" s="136" customFormat="1" customHeight="1" spans="1:2">
      <c r="A374" s="339" t="s">
        <v>426</v>
      </c>
      <c r="B374" s="340"/>
    </row>
    <row r="375" s="136" customFormat="1" customHeight="1" spans="1:2">
      <c r="A375" s="339" t="s">
        <v>427</v>
      </c>
      <c r="B375" s="340"/>
    </row>
    <row r="376" s="136" customFormat="1" customHeight="1" spans="1:2">
      <c r="A376" s="339" t="s">
        <v>428</v>
      </c>
      <c r="B376" s="340"/>
    </row>
    <row r="377" s="136" customFormat="1" customHeight="1" spans="1:2">
      <c r="A377" s="339" t="s">
        <v>429</v>
      </c>
      <c r="B377" s="340">
        <v>58.934674</v>
      </c>
    </row>
    <row r="378" s="136" customFormat="1" customHeight="1" spans="1:2">
      <c r="A378" s="339" t="s">
        <v>430</v>
      </c>
      <c r="B378" s="340">
        <v>58.934674</v>
      </c>
    </row>
    <row r="379" s="136" customFormat="1" customHeight="1" spans="1:2">
      <c r="A379" s="339" t="s">
        <v>431</v>
      </c>
      <c r="B379" s="340"/>
    </row>
    <row r="380" s="136" customFormat="1" customHeight="1" spans="1:2">
      <c r="A380" s="339" t="s">
        <v>432</v>
      </c>
      <c r="B380" s="340"/>
    </row>
    <row r="381" s="136" customFormat="1" customHeight="1" spans="1:2">
      <c r="A381" s="339" t="s">
        <v>433</v>
      </c>
      <c r="B381" s="340">
        <v>38.75</v>
      </c>
    </row>
    <row r="382" s="136" customFormat="1" customHeight="1" spans="1:2">
      <c r="A382" s="339" t="s">
        <v>434</v>
      </c>
      <c r="B382" s="340">
        <v>38.75</v>
      </c>
    </row>
    <row r="383" s="136" customFormat="1" customHeight="1" spans="1:2">
      <c r="A383" s="337" t="s">
        <v>435</v>
      </c>
      <c r="B383" s="338">
        <v>783.752173</v>
      </c>
    </row>
    <row r="384" s="136" customFormat="1" customHeight="1" spans="1:2">
      <c r="A384" s="339" t="s">
        <v>436</v>
      </c>
      <c r="B384" s="340"/>
    </row>
    <row r="385" s="136" customFormat="1" customHeight="1" spans="1:2">
      <c r="A385" s="339" t="s">
        <v>139</v>
      </c>
      <c r="B385" s="340"/>
    </row>
    <row r="386" s="136" customFormat="1" customHeight="1" spans="1:2">
      <c r="A386" s="339" t="s">
        <v>140</v>
      </c>
      <c r="B386" s="340"/>
    </row>
    <row r="387" s="136" customFormat="1" customHeight="1" spans="1:2">
      <c r="A387" s="339" t="s">
        <v>144</v>
      </c>
      <c r="B387" s="340">
        <v>128.8972</v>
      </c>
    </row>
    <row r="388" s="136" customFormat="1" customHeight="1" spans="1:2">
      <c r="A388" s="339" t="s">
        <v>437</v>
      </c>
      <c r="B388" s="340"/>
    </row>
    <row r="389" s="136" customFormat="1" customHeight="1" spans="1:2">
      <c r="A389" s="339" t="s">
        <v>438</v>
      </c>
      <c r="B389" s="340"/>
    </row>
    <row r="390" s="136" customFormat="1" customHeight="1" spans="1:2">
      <c r="A390" s="339" t="s">
        <v>439</v>
      </c>
      <c r="B390" s="340"/>
    </row>
    <row r="391" s="136" customFormat="1" customHeight="1" spans="1:2">
      <c r="A391" s="339" t="s">
        <v>440</v>
      </c>
      <c r="B391" s="340"/>
    </row>
    <row r="392" s="136" customFormat="1" customHeight="1" spans="1:2">
      <c r="A392" s="339" t="s">
        <v>441</v>
      </c>
      <c r="B392" s="340"/>
    </row>
    <row r="393" s="136" customFormat="1" customHeight="1" spans="1:2">
      <c r="A393" s="339" t="s">
        <v>442</v>
      </c>
      <c r="B393" s="340"/>
    </row>
    <row r="394" s="136" customFormat="1" customHeight="1" spans="1:2">
      <c r="A394" s="339" t="s">
        <v>443</v>
      </c>
      <c r="B394" s="340"/>
    </row>
    <row r="395" s="136" customFormat="1" customHeight="1" spans="1:2">
      <c r="A395" s="339" t="s">
        <v>444</v>
      </c>
      <c r="B395" s="340"/>
    </row>
    <row r="396" s="136" customFormat="1" customHeight="1" spans="1:2">
      <c r="A396" s="339" t="s">
        <v>445</v>
      </c>
      <c r="B396" s="340"/>
    </row>
    <row r="397" s="136" customFormat="1" customHeight="1" spans="1:2">
      <c r="A397" s="339" t="s">
        <v>446</v>
      </c>
      <c r="B397" s="340">
        <v>53.735</v>
      </c>
    </row>
    <row r="398" s="136" customFormat="1" customHeight="1" spans="1:2">
      <c r="A398" s="339" t="s">
        <v>447</v>
      </c>
      <c r="B398" s="340"/>
    </row>
    <row r="399" s="136" customFormat="1" customHeight="1" spans="1:2">
      <c r="A399" s="339" t="s">
        <v>448</v>
      </c>
      <c r="B399" s="340"/>
    </row>
    <row r="400" s="136" customFormat="1" customHeight="1" spans="1:2">
      <c r="A400" s="339" t="s">
        <v>449</v>
      </c>
      <c r="B400" s="340"/>
    </row>
    <row r="401" s="136" customFormat="1" customHeight="1" spans="1:2">
      <c r="A401" s="339" t="s">
        <v>450</v>
      </c>
      <c r="B401" s="340"/>
    </row>
    <row r="402" s="136" customFormat="1" customHeight="1" spans="1:2">
      <c r="A402" s="339" t="s">
        <v>451</v>
      </c>
      <c r="B402" s="340"/>
    </row>
    <row r="403" s="136" customFormat="1" customHeight="1" spans="1:2">
      <c r="A403" s="339" t="s">
        <v>452</v>
      </c>
      <c r="B403" s="340"/>
    </row>
    <row r="404" s="136" customFormat="1" customHeight="1" spans="1:2">
      <c r="A404" s="339" t="s">
        <v>139</v>
      </c>
      <c r="B404" s="340"/>
    </row>
    <row r="405" s="136" customFormat="1" customHeight="1" spans="1:2">
      <c r="A405" s="339" t="s">
        <v>140</v>
      </c>
      <c r="B405" s="340"/>
    </row>
    <row r="406" s="136" customFormat="1" customHeight="1" spans="1:2">
      <c r="A406" s="339" t="s">
        <v>453</v>
      </c>
      <c r="B406" s="340"/>
    </row>
    <row r="407" s="136" customFormat="1" customHeight="1" spans="1:2">
      <c r="A407" s="339" t="s">
        <v>454</v>
      </c>
      <c r="B407" s="340"/>
    </row>
    <row r="408" s="136" customFormat="1" customHeight="1" spans="1:2">
      <c r="A408" s="339" t="s">
        <v>455</v>
      </c>
      <c r="B408" s="340"/>
    </row>
    <row r="409" s="136" customFormat="1" customHeight="1" spans="1:2">
      <c r="A409" s="339" t="s">
        <v>456</v>
      </c>
      <c r="B409" s="340"/>
    </row>
    <row r="410" s="136" customFormat="1" customHeight="1" spans="1:2">
      <c r="A410" s="339" t="s">
        <v>457</v>
      </c>
      <c r="B410" s="340"/>
    </row>
    <row r="411" s="136" customFormat="1" customHeight="1" spans="1:2">
      <c r="A411" s="339" t="s">
        <v>458</v>
      </c>
      <c r="B411" s="340"/>
    </row>
    <row r="412" s="136" customFormat="1" customHeight="1" spans="1:2">
      <c r="A412" s="339" t="s">
        <v>459</v>
      </c>
      <c r="B412" s="340"/>
    </row>
    <row r="413" s="136" customFormat="1" customHeight="1" spans="1:2">
      <c r="A413" s="339" t="s">
        <v>460</v>
      </c>
      <c r="B413" s="340"/>
    </row>
    <row r="414" s="136" customFormat="1" customHeight="1" spans="1:2">
      <c r="A414" s="339" t="s">
        <v>461</v>
      </c>
      <c r="B414" s="340"/>
    </row>
    <row r="415" s="136" customFormat="1" customHeight="1" spans="1:2">
      <c r="A415" s="339" t="s">
        <v>462</v>
      </c>
      <c r="B415" s="340"/>
    </row>
    <row r="416" s="136" customFormat="1" customHeight="1" spans="1:2">
      <c r="A416" s="339" t="s">
        <v>463</v>
      </c>
      <c r="B416" s="340"/>
    </row>
    <row r="417" s="136" customFormat="1" customHeight="1" spans="1:2">
      <c r="A417" s="339" t="s">
        <v>139</v>
      </c>
      <c r="B417" s="340"/>
    </row>
    <row r="418" s="136" customFormat="1" customHeight="1" spans="1:2">
      <c r="A418" s="339" t="s">
        <v>140</v>
      </c>
      <c r="B418" s="340"/>
    </row>
    <row r="419" s="136" customFormat="1" customHeight="1" spans="1:2">
      <c r="A419" s="339" t="s">
        <v>464</v>
      </c>
      <c r="B419" s="340"/>
    </row>
    <row r="420" s="136" customFormat="1" customHeight="1" spans="1:2">
      <c r="A420" s="339" t="s">
        <v>465</v>
      </c>
      <c r="B420" s="340"/>
    </row>
    <row r="421" s="136" customFormat="1" customHeight="1" spans="1:2">
      <c r="A421" s="339" t="s">
        <v>466</v>
      </c>
      <c r="B421" s="340"/>
    </row>
    <row r="422" s="136" customFormat="1" customHeight="1" spans="1:2">
      <c r="A422" s="339" t="s">
        <v>467</v>
      </c>
      <c r="B422" s="340"/>
    </row>
    <row r="423" s="136" customFormat="1" customHeight="1" spans="1:2">
      <c r="A423" s="339" t="s">
        <v>468</v>
      </c>
      <c r="B423" s="340"/>
    </row>
    <row r="424" s="136" customFormat="1" customHeight="1" spans="1:2">
      <c r="A424" s="339" t="s">
        <v>469</v>
      </c>
      <c r="B424" s="340"/>
    </row>
    <row r="425" s="136" customFormat="1" customHeight="1" spans="1:2">
      <c r="A425" s="339" t="s">
        <v>470</v>
      </c>
      <c r="B425" s="340"/>
    </row>
    <row r="426" s="136" customFormat="1" customHeight="1" spans="1:2">
      <c r="A426" s="339" t="s">
        <v>471</v>
      </c>
      <c r="B426" s="340"/>
    </row>
    <row r="427" s="136" customFormat="1" customHeight="1" spans="1:2">
      <c r="A427" s="339" t="s">
        <v>472</v>
      </c>
      <c r="B427" s="340">
        <v>4.2</v>
      </c>
    </row>
    <row r="428" s="136" customFormat="1" customHeight="1" spans="1:2">
      <c r="A428" s="339" t="s">
        <v>473</v>
      </c>
      <c r="B428" s="340"/>
    </row>
    <row r="429" s="136" customFormat="1" customHeight="1" spans="1:2">
      <c r="A429" s="339" t="s">
        <v>474</v>
      </c>
      <c r="B429" s="340"/>
    </row>
    <row r="430" s="136" customFormat="1" customHeight="1" spans="1:2">
      <c r="A430" s="339" t="s">
        <v>475</v>
      </c>
      <c r="B430" s="340"/>
    </row>
    <row r="431" s="136" customFormat="1" customHeight="1" spans="1:2">
      <c r="A431" s="339" t="s">
        <v>476</v>
      </c>
      <c r="B431" s="340"/>
    </row>
    <row r="432" s="136" customFormat="1" customHeight="1" spans="1:2">
      <c r="A432" s="339" t="s">
        <v>477</v>
      </c>
      <c r="B432" s="340"/>
    </row>
    <row r="433" s="136" customFormat="1" customHeight="1" spans="1:2">
      <c r="A433" s="339" t="s">
        <v>478</v>
      </c>
      <c r="B433" s="340"/>
    </row>
    <row r="434" s="136" customFormat="1" customHeight="1" spans="1:2">
      <c r="A434" s="339" t="s">
        <v>479</v>
      </c>
      <c r="B434" s="340"/>
    </row>
    <row r="435" s="136" customFormat="1" customHeight="1" spans="1:2">
      <c r="A435" s="339" t="s">
        <v>480</v>
      </c>
      <c r="B435" s="340"/>
    </row>
    <row r="436" s="136" customFormat="1" customHeight="1" spans="1:2">
      <c r="A436" s="339" t="s">
        <v>481</v>
      </c>
      <c r="B436" s="340"/>
    </row>
    <row r="437" s="136" customFormat="1" customHeight="1" spans="1:2">
      <c r="A437" s="339" t="s">
        <v>482</v>
      </c>
      <c r="B437" s="340"/>
    </row>
    <row r="438" s="136" customFormat="1" customHeight="1" spans="1:2">
      <c r="A438" s="339" t="s">
        <v>483</v>
      </c>
      <c r="B438" s="340"/>
    </row>
    <row r="439" s="136" customFormat="1" customHeight="1" spans="1:2">
      <c r="A439" s="339" t="s">
        <v>484</v>
      </c>
      <c r="B439" s="340"/>
    </row>
    <row r="440" s="136" customFormat="1" customHeight="1" spans="1:2">
      <c r="A440" s="339" t="s">
        <v>485</v>
      </c>
      <c r="B440" s="340"/>
    </row>
    <row r="441" s="136" customFormat="1" customHeight="1" spans="1:2">
      <c r="A441" s="339" t="s">
        <v>486</v>
      </c>
      <c r="B441" s="340"/>
    </row>
    <row r="442" s="136" customFormat="1" customHeight="1" spans="1:2">
      <c r="A442" s="339" t="s">
        <v>487</v>
      </c>
      <c r="B442" s="340"/>
    </row>
    <row r="443" s="136" customFormat="1" customHeight="1" spans="1:2">
      <c r="A443" s="339" t="s">
        <v>488</v>
      </c>
      <c r="B443" s="340"/>
    </row>
    <row r="444" s="136" customFormat="1" customHeight="1" spans="1:2">
      <c r="A444" s="339" t="s">
        <v>489</v>
      </c>
      <c r="B444" s="340">
        <v>290.322802</v>
      </c>
    </row>
    <row r="445" s="136" customFormat="1" customHeight="1" spans="1:2">
      <c r="A445" s="339" t="s">
        <v>490</v>
      </c>
      <c r="B445" s="340">
        <v>306.597171</v>
      </c>
    </row>
    <row r="446" s="136" customFormat="1" customHeight="1" spans="1:2">
      <c r="A446" s="339" t="s">
        <v>491</v>
      </c>
      <c r="B446" s="340"/>
    </row>
    <row r="447" s="136" customFormat="1" customHeight="1" spans="1:2">
      <c r="A447" s="339" t="s">
        <v>492</v>
      </c>
      <c r="B447" s="340"/>
    </row>
    <row r="448" s="136" customFormat="1" customHeight="1" spans="1:2">
      <c r="A448" s="339" t="s">
        <v>493</v>
      </c>
      <c r="B448" s="340"/>
    </row>
    <row r="449" s="136" customFormat="1" customHeight="1" spans="1:2">
      <c r="A449" s="339" t="s">
        <v>494</v>
      </c>
      <c r="B449" s="340"/>
    </row>
    <row r="450" s="136" customFormat="1" customHeight="1" spans="1:2">
      <c r="A450" s="339" t="s">
        <v>495</v>
      </c>
      <c r="B450" s="340"/>
    </row>
    <row r="451" s="136" customFormat="1" customHeight="1" spans="1:2">
      <c r="A451" s="339" t="s">
        <v>496</v>
      </c>
      <c r="B451" s="340"/>
    </row>
    <row r="452" s="136" customFormat="1" customHeight="1" spans="1:2">
      <c r="A452" s="339" t="s">
        <v>497</v>
      </c>
      <c r="B452" s="340"/>
    </row>
    <row r="453" s="136" customFormat="1" customHeight="1" spans="1:2">
      <c r="A453" s="339" t="s">
        <v>498</v>
      </c>
      <c r="B453" s="340"/>
    </row>
    <row r="454" s="136" customFormat="1" customHeight="1" spans="1:2">
      <c r="A454" s="337" t="s">
        <v>499</v>
      </c>
      <c r="B454" s="338">
        <v>24.0121</v>
      </c>
    </row>
    <row r="455" s="136" customFormat="1" customHeight="1" spans="1:2">
      <c r="A455" s="339" t="s">
        <v>500</v>
      </c>
      <c r="B455" s="340"/>
    </row>
    <row r="456" s="136" customFormat="1" customHeight="1" spans="1:2">
      <c r="A456" s="339" t="s">
        <v>139</v>
      </c>
      <c r="B456" s="340"/>
    </row>
    <row r="457" s="136" customFormat="1" customHeight="1" spans="1:2">
      <c r="A457" s="339" t="s">
        <v>140</v>
      </c>
      <c r="B457" s="340"/>
    </row>
    <row r="458" s="136" customFormat="1" customHeight="1" spans="1:2">
      <c r="A458" s="339" t="s">
        <v>501</v>
      </c>
      <c r="B458" s="340"/>
    </row>
    <row r="459" s="136" customFormat="1" customHeight="1" spans="1:2">
      <c r="A459" s="339" t="s">
        <v>502</v>
      </c>
      <c r="B459" s="340">
        <v>17.0121</v>
      </c>
    </row>
    <row r="460" s="136" customFormat="1" customHeight="1" spans="1:2">
      <c r="A460" s="339" t="s">
        <v>503</v>
      </c>
      <c r="B460" s="340"/>
    </row>
    <row r="461" s="136" customFormat="1" customHeight="1" spans="1:2">
      <c r="A461" s="339" t="s">
        <v>504</v>
      </c>
      <c r="B461" s="340"/>
    </row>
    <row r="462" s="136" customFormat="1" customHeight="1" spans="1:2">
      <c r="A462" s="339" t="s">
        <v>505</v>
      </c>
      <c r="B462" s="340"/>
    </row>
    <row r="463" s="136" customFormat="1" customHeight="1" spans="1:2">
      <c r="A463" s="339" t="s">
        <v>506</v>
      </c>
      <c r="B463" s="340"/>
    </row>
    <row r="464" s="136" customFormat="1" customHeight="1" spans="1:2">
      <c r="A464" s="339" t="s">
        <v>507</v>
      </c>
      <c r="B464" s="340">
        <v>7</v>
      </c>
    </row>
    <row r="465" s="136" customFormat="1" customHeight="1" spans="1:2">
      <c r="A465" s="339" t="s">
        <v>508</v>
      </c>
      <c r="B465" s="340"/>
    </row>
    <row r="466" s="136" customFormat="1" customHeight="1" spans="1:2">
      <c r="A466" s="339" t="s">
        <v>509</v>
      </c>
      <c r="B466" s="340"/>
    </row>
    <row r="467" s="136" customFormat="1" customHeight="1" spans="1:2">
      <c r="A467" s="339" t="s">
        <v>510</v>
      </c>
      <c r="B467" s="340"/>
    </row>
    <row r="468" s="136" customFormat="1" customHeight="1" spans="1:2">
      <c r="A468" s="339" t="s">
        <v>511</v>
      </c>
      <c r="B468" s="340"/>
    </row>
    <row r="469" s="136" customFormat="1" customHeight="1" spans="1:2">
      <c r="A469" s="339" t="s">
        <v>512</v>
      </c>
      <c r="B469" s="340"/>
    </row>
    <row r="470" s="136" customFormat="1" customHeight="1" spans="1:2">
      <c r="A470" s="339" t="s">
        <v>513</v>
      </c>
      <c r="B470" s="340"/>
    </row>
    <row r="471" s="136" customFormat="1" customHeight="1" spans="1:2">
      <c r="A471" s="339" t="s">
        <v>514</v>
      </c>
      <c r="B471" s="340"/>
    </row>
    <row r="472" s="136" customFormat="1" customHeight="1" spans="1:2">
      <c r="A472" s="339" t="s">
        <v>515</v>
      </c>
      <c r="B472" s="340"/>
    </row>
    <row r="473" s="136" customFormat="1" customHeight="1" spans="1:2">
      <c r="A473" s="339" t="s">
        <v>516</v>
      </c>
      <c r="B473" s="340"/>
    </row>
    <row r="474" s="136" customFormat="1" customHeight="1" spans="1:2">
      <c r="A474" s="337" t="s">
        <v>517</v>
      </c>
      <c r="B474" s="338"/>
    </row>
    <row r="475" s="136" customFormat="1" customHeight="1" spans="1:2">
      <c r="A475" s="339" t="s">
        <v>518</v>
      </c>
      <c r="B475" s="340"/>
    </row>
    <row r="476" s="136" customFormat="1" customHeight="1" spans="1:2">
      <c r="A476" s="339" t="s">
        <v>519</v>
      </c>
      <c r="B476" s="340"/>
    </row>
    <row r="477" s="136" customFormat="1" customHeight="1" spans="1:2">
      <c r="A477" s="342" t="s">
        <v>520</v>
      </c>
      <c r="B477" s="343"/>
    </row>
    <row r="478" s="136" customFormat="1" customHeight="1" spans="1:2">
      <c r="A478" s="339" t="s">
        <v>139</v>
      </c>
      <c r="B478" s="340"/>
    </row>
    <row r="479" s="136" customFormat="1" customHeight="1" spans="1:2">
      <c r="A479" s="339" t="s">
        <v>140</v>
      </c>
      <c r="B479" s="340"/>
    </row>
    <row r="480" s="136" customFormat="1" customHeight="1" spans="1:2">
      <c r="A480" s="339" t="s">
        <v>521</v>
      </c>
      <c r="B480" s="340"/>
    </row>
    <row r="481" s="136" customFormat="1" customHeight="1" spans="1:2">
      <c r="A481" s="339" t="s">
        <v>522</v>
      </c>
      <c r="B481" s="340"/>
    </row>
    <row r="482" s="136" customFormat="1" customHeight="1" spans="1:2">
      <c r="A482" s="339" t="s">
        <v>139</v>
      </c>
      <c r="B482" s="340"/>
    </row>
    <row r="483" s="136" customFormat="1" customHeight="1" spans="1:2">
      <c r="A483" s="339" t="s">
        <v>140</v>
      </c>
      <c r="B483" s="340"/>
    </row>
    <row r="484" s="136" customFormat="1" customHeight="1" spans="1:2">
      <c r="A484" s="339" t="s">
        <v>523</v>
      </c>
      <c r="B484" s="340"/>
    </row>
    <row r="485" s="136" customFormat="1" customHeight="1" spans="1:2">
      <c r="A485" s="339" t="s">
        <v>139</v>
      </c>
      <c r="B485" s="340"/>
    </row>
    <row r="486" s="136" customFormat="1" customHeight="1" spans="1:2">
      <c r="A486" s="339" t="s">
        <v>182</v>
      </c>
      <c r="B486" s="340"/>
    </row>
    <row r="487" s="136" customFormat="1" customHeight="1" spans="1:2">
      <c r="A487" s="339" t="s">
        <v>524</v>
      </c>
      <c r="B487" s="340"/>
    </row>
    <row r="488" s="136" customFormat="1" customHeight="1" spans="1:2">
      <c r="A488" s="339" t="s">
        <v>525</v>
      </c>
      <c r="B488" s="340"/>
    </row>
    <row r="489" s="136" customFormat="1" customHeight="1" spans="1:2">
      <c r="A489" s="339" t="s">
        <v>526</v>
      </c>
      <c r="B489" s="340"/>
    </row>
    <row r="490" s="136" customFormat="1" customHeight="1" spans="1:2">
      <c r="A490" s="339" t="s">
        <v>527</v>
      </c>
      <c r="B490" s="340"/>
    </row>
    <row r="491" s="136" customFormat="1" customHeight="1" spans="1:2">
      <c r="A491" s="337" t="s">
        <v>528</v>
      </c>
      <c r="B491" s="338"/>
    </row>
    <row r="492" s="136" customFormat="1" customHeight="1" spans="1:2">
      <c r="A492" s="339" t="s">
        <v>529</v>
      </c>
      <c r="B492" s="340"/>
    </row>
    <row r="493" s="136" customFormat="1" customHeight="1" spans="1:2">
      <c r="A493" s="339" t="s">
        <v>139</v>
      </c>
      <c r="B493" s="340"/>
    </row>
    <row r="494" s="136" customFormat="1" customHeight="1" spans="1:2">
      <c r="A494" s="339" t="s">
        <v>140</v>
      </c>
      <c r="B494" s="340"/>
    </row>
    <row r="495" s="136" customFormat="1" customHeight="1" spans="1:2">
      <c r="A495" s="339" t="s">
        <v>530</v>
      </c>
      <c r="B495" s="340"/>
    </row>
    <row r="496" s="136" customFormat="1" customHeight="1" spans="1:2">
      <c r="A496" s="339" t="s">
        <v>531</v>
      </c>
      <c r="B496" s="340"/>
    </row>
    <row r="497" s="136" customFormat="1" customHeight="1" spans="1:2">
      <c r="A497" s="339" t="s">
        <v>532</v>
      </c>
      <c r="B497" s="340"/>
    </row>
    <row r="498" s="136" customFormat="1" customHeight="1" spans="1:2">
      <c r="A498" s="337" t="s">
        <v>533</v>
      </c>
      <c r="B498" s="338"/>
    </row>
    <row r="499" s="136" customFormat="1" customHeight="1" spans="1:2">
      <c r="A499" s="339" t="s">
        <v>534</v>
      </c>
      <c r="B499" s="340"/>
    </row>
    <row r="500" s="136" customFormat="1" customHeight="1" spans="1:2">
      <c r="A500" s="339" t="s">
        <v>139</v>
      </c>
      <c r="B500" s="340"/>
    </row>
    <row r="501" s="136" customFormat="1" customHeight="1" spans="1:2">
      <c r="A501" s="339" t="s">
        <v>144</v>
      </c>
      <c r="B501" s="340"/>
    </row>
    <row r="502" s="136" customFormat="1" customHeight="1" spans="1:2">
      <c r="A502" s="339" t="s">
        <v>535</v>
      </c>
      <c r="B502" s="340"/>
    </row>
    <row r="503" s="136" customFormat="1" customHeight="1" spans="1:2">
      <c r="A503" s="339" t="s">
        <v>536</v>
      </c>
      <c r="B503" s="340"/>
    </row>
    <row r="504" s="136" customFormat="1" customHeight="1" spans="1:2">
      <c r="A504" s="339" t="s">
        <v>537</v>
      </c>
      <c r="B504" s="340"/>
    </row>
    <row r="505" s="136" customFormat="1" customHeight="1" spans="1:2">
      <c r="A505" s="339" t="s">
        <v>538</v>
      </c>
      <c r="B505" s="340"/>
    </row>
    <row r="506" s="136" customFormat="1" customHeight="1" spans="1:2">
      <c r="A506" s="337" t="s">
        <v>539</v>
      </c>
      <c r="B506" s="338"/>
    </row>
    <row r="507" s="136" customFormat="1" customHeight="1" spans="1:2">
      <c r="A507" s="339" t="s">
        <v>540</v>
      </c>
      <c r="B507" s="340"/>
    </row>
    <row r="508" s="136" customFormat="1" customHeight="1" spans="1:2">
      <c r="A508" s="339" t="s">
        <v>541</v>
      </c>
      <c r="B508" s="340"/>
    </row>
    <row r="509" s="136" customFormat="1" customHeight="1" spans="1:2">
      <c r="A509" s="339" t="s">
        <v>542</v>
      </c>
      <c r="B509" s="340"/>
    </row>
    <row r="510" s="136" customFormat="1" customHeight="1" spans="1:2">
      <c r="A510" s="339" t="s">
        <v>144</v>
      </c>
      <c r="B510" s="340"/>
    </row>
    <row r="511" s="136" customFormat="1" customHeight="1" spans="1:2">
      <c r="A511" s="339" t="s">
        <v>543</v>
      </c>
      <c r="B511" s="340"/>
    </row>
    <row r="512" s="136" customFormat="1" customHeight="1" spans="1:2">
      <c r="A512" s="339" t="s">
        <v>544</v>
      </c>
      <c r="B512" s="340"/>
    </row>
    <row r="513" s="136" customFormat="1" customHeight="1" spans="1:2">
      <c r="A513" s="339" t="s">
        <v>545</v>
      </c>
      <c r="B513" s="340"/>
    </row>
    <row r="514" s="136" customFormat="1" customHeight="1" spans="1:2">
      <c r="A514" s="339" t="s">
        <v>546</v>
      </c>
      <c r="B514" s="340"/>
    </row>
    <row r="515" s="136" customFormat="1" customHeight="1" spans="1:2">
      <c r="A515" s="339" t="s">
        <v>547</v>
      </c>
      <c r="B515" s="340"/>
    </row>
    <row r="516" s="136" customFormat="1" customHeight="1" spans="1:2">
      <c r="A516" s="339" t="s">
        <v>548</v>
      </c>
      <c r="B516" s="340"/>
    </row>
    <row r="517" s="136" customFormat="1" customHeight="1" spans="1:2">
      <c r="A517" s="339" t="s">
        <v>549</v>
      </c>
      <c r="B517" s="340"/>
    </row>
    <row r="518" s="136" customFormat="1" customHeight="1" spans="1:2">
      <c r="A518" s="339" t="s">
        <v>550</v>
      </c>
      <c r="B518" s="340"/>
    </row>
    <row r="519" s="136" customFormat="1" customHeight="1" spans="1:2">
      <c r="A519" s="337" t="s">
        <v>551</v>
      </c>
      <c r="B519" s="338">
        <v>101.3574</v>
      </c>
    </row>
    <row r="520" s="136" customFormat="1" customHeight="1" spans="1:2">
      <c r="A520" s="339" t="s">
        <v>552</v>
      </c>
      <c r="B520" s="340"/>
    </row>
    <row r="521" s="136" customFormat="1" customHeight="1" spans="1:2">
      <c r="A521" s="339" t="s">
        <v>553</v>
      </c>
      <c r="B521" s="340"/>
    </row>
    <row r="522" s="136" customFormat="1" customHeight="1" spans="1:2">
      <c r="A522" s="339" t="s">
        <v>554</v>
      </c>
      <c r="B522" s="340"/>
    </row>
    <row r="523" s="136" customFormat="1" customHeight="1" spans="1:2">
      <c r="A523" s="339" t="s">
        <v>555</v>
      </c>
      <c r="B523" s="340"/>
    </row>
    <row r="524" s="136" customFormat="1" customHeight="1" spans="1:2">
      <c r="A524" s="339" t="s">
        <v>556</v>
      </c>
      <c r="B524" s="340">
        <v>9.25</v>
      </c>
    </row>
    <row r="525" s="136" customFormat="1" customHeight="1" spans="1:2">
      <c r="A525" s="339" t="s">
        <v>557</v>
      </c>
      <c r="B525" s="340"/>
    </row>
    <row r="526" s="136" customFormat="1" customHeight="1" spans="1:2">
      <c r="A526" s="339" t="s">
        <v>558</v>
      </c>
      <c r="B526" s="340"/>
    </row>
    <row r="527" s="136" customFormat="1" customHeight="1" spans="1:2">
      <c r="A527" s="339" t="s">
        <v>559</v>
      </c>
      <c r="B527" s="340"/>
    </row>
    <row r="528" s="136" customFormat="1" customHeight="1" spans="1:2">
      <c r="A528" s="339" t="s">
        <v>560</v>
      </c>
      <c r="B528" s="340">
        <v>86.081</v>
      </c>
    </row>
    <row r="529" s="136" customFormat="1" customHeight="1" spans="1:2">
      <c r="A529" s="339" t="s">
        <v>561</v>
      </c>
      <c r="B529" s="340">
        <v>6.0264</v>
      </c>
    </row>
    <row r="530" s="136" customFormat="1" customHeight="1" spans="1:2">
      <c r="A530" s="337" t="s">
        <v>562</v>
      </c>
      <c r="B530" s="338"/>
    </row>
    <row r="531" s="136" customFormat="1" customHeight="1" spans="1:2">
      <c r="A531" s="339" t="s">
        <v>563</v>
      </c>
      <c r="B531" s="340"/>
    </row>
    <row r="532" s="136" customFormat="1" customHeight="1" spans="1:2">
      <c r="A532" s="339" t="s">
        <v>564</v>
      </c>
      <c r="B532" s="340"/>
    </row>
    <row r="533" s="136" customFormat="1" customHeight="1" spans="1:2">
      <c r="A533" s="339" t="s">
        <v>565</v>
      </c>
      <c r="B533" s="340"/>
    </row>
    <row r="534" s="136" customFormat="1" customHeight="1" spans="1:2">
      <c r="A534" s="339" t="s">
        <v>566</v>
      </c>
      <c r="B534" s="340"/>
    </row>
    <row r="535" s="136" customFormat="1" customHeight="1" spans="1:2">
      <c r="A535" s="337" t="s">
        <v>567</v>
      </c>
      <c r="B535" s="338">
        <v>42.1</v>
      </c>
    </row>
    <row r="536" s="136" customFormat="1" customHeight="1" spans="1:2">
      <c r="A536" s="339" t="s">
        <v>568</v>
      </c>
      <c r="B536" s="340"/>
    </row>
    <row r="537" s="136" customFormat="1" customHeight="1" spans="1:2">
      <c r="A537" s="339" t="s">
        <v>139</v>
      </c>
      <c r="B537" s="340"/>
    </row>
    <row r="538" s="136" customFormat="1" customHeight="1" spans="1:2">
      <c r="A538" s="339" t="s">
        <v>140</v>
      </c>
      <c r="B538" s="340"/>
    </row>
    <row r="539" s="136" customFormat="1" customHeight="1" spans="1:2">
      <c r="A539" s="339" t="s">
        <v>569</v>
      </c>
      <c r="B539" s="340"/>
    </row>
    <row r="540" s="136" customFormat="1" customHeight="1" spans="1:2">
      <c r="A540" s="339" t="s">
        <v>570</v>
      </c>
      <c r="B540" s="340"/>
    </row>
    <row r="541" s="136" customFormat="1" customHeight="1" spans="1:2">
      <c r="A541" s="339" t="s">
        <v>571</v>
      </c>
      <c r="B541" s="340"/>
    </row>
    <row r="542" s="136" customFormat="1" customHeight="1" spans="1:2">
      <c r="A542" s="339" t="s">
        <v>572</v>
      </c>
      <c r="B542" s="340"/>
    </row>
    <row r="543" s="136" customFormat="1" customHeight="1" spans="1:2">
      <c r="A543" s="339" t="s">
        <v>573</v>
      </c>
      <c r="B543" s="340"/>
    </row>
    <row r="544" s="136" customFormat="1" customHeight="1" spans="1:2">
      <c r="A544" s="339" t="s">
        <v>574</v>
      </c>
      <c r="B544" s="340">
        <v>42.1</v>
      </c>
    </row>
    <row r="545" s="136" customFormat="1" customHeight="1" spans="1:2">
      <c r="A545" s="339" t="s">
        <v>575</v>
      </c>
      <c r="B545" s="340">
        <v>42.1</v>
      </c>
    </row>
    <row r="546" s="136" customFormat="1" customHeight="1" spans="1:2">
      <c r="A546" s="337" t="s">
        <v>576</v>
      </c>
      <c r="B546" s="338"/>
    </row>
    <row r="547" s="136" customFormat="1" customHeight="1" spans="1:2">
      <c r="A547" s="339" t="s">
        <v>577</v>
      </c>
      <c r="B547" s="340"/>
    </row>
    <row r="548" s="136" customFormat="1" customHeight="1" spans="1:2">
      <c r="A548" s="339" t="s">
        <v>578</v>
      </c>
      <c r="B548" s="340"/>
    </row>
    <row r="549" s="136" customFormat="1" customHeight="1" spans="1:2">
      <c r="A549" s="337" t="s">
        <v>579</v>
      </c>
      <c r="B549" s="338"/>
    </row>
    <row r="550" s="136" customFormat="1" customHeight="1" spans="1:2">
      <c r="A550" s="339" t="s">
        <v>580</v>
      </c>
      <c r="B550" s="340"/>
    </row>
    <row r="551" s="136" customFormat="1" customHeight="1" spans="1:2">
      <c r="A551" s="339" t="s">
        <v>581</v>
      </c>
      <c r="B551" s="340"/>
    </row>
    <row r="552" s="136" customFormat="1" customHeight="1" spans="1:2">
      <c r="A552" s="337" t="s">
        <v>582</v>
      </c>
      <c r="B552" s="338"/>
    </row>
    <row r="553" s="136" customFormat="1" customHeight="1" spans="1:2">
      <c r="A553" s="339" t="s">
        <v>583</v>
      </c>
      <c r="B553" s="340"/>
    </row>
    <row r="554" ht="36.75" customHeight="1" spans="1:4">
      <c r="A554" s="344" t="s">
        <v>584</v>
      </c>
      <c r="B554" s="344"/>
      <c r="C554" s="136"/>
      <c r="D554" s="136"/>
    </row>
  </sheetData>
  <mergeCells count="4">
    <mergeCell ref="A1:B1"/>
    <mergeCell ref="A2:B2"/>
    <mergeCell ref="A4:B4"/>
    <mergeCell ref="A554:B554"/>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H103"/>
  <sheetViews>
    <sheetView showZeros="0" workbookViewId="0">
      <selection activeCell="F18" sqref="F18"/>
    </sheetView>
  </sheetViews>
  <sheetFormatPr defaultColWidth="9" defaultRowHeight="14.25" outlineLevelCol="7"/>
  <cols>
    <col min="1" max="1" width="38.625" style="119" customWidth="1"/>
    <col min="2" max="2" width="13.125" style="119" customWidth="1"/>
    <col min="3" max="3" width="38.125" style="120" customWidth="1"/>
    <col min="4" max="4" width="13.25" style="120" customWidth="1"/>
    <col min="5" max="5" width="9" style="120" customWidth="1"/>
    <col min="6" max="6" width="25.25" style="120" customWidth="1"/>
    <col min="7" max="16384" width="9" style="120"/>
  </cols>
  <sheetData>
    <row r="1" ht="20.25" customHeight="1" spans="1:4">
      <c r="A1" s="3" t="s">
        <v>585</v>
      </c>
      <c r="B1" s="3"/>
      <c r="C1" s="3"/>
      <c r="D1" s="3"/>
    </row>
    <row r="2" ht="38.25" customHeight="1" spans="1:4">
      <c r="A2" s="69" t="s">
        <v>586</v>
      </c>
      <c r="B2" s="69"/>
      <c r="C2" s="69"/>
      <c r="D2" s="69"/>
    </row>
    <row r="3" ht="20.25" customHeight="1" spans="1:4">
      <c r="A3" s="323"/>
      <c r="B3" s="323"/>
      <c r="D3" s="121" t="s">
        <v>2</v>
      </c>
    </row>
    <row r="4" ht="24" customHeight="1" spans="1:4">
      <c r="A4" s="116" t="s">
        <v>587</v>
      </c>
      <c r="B4" s="116" t="s">
        <v>4</v>
      </c>
      <c r="C4" s="116" t="s">
        <v>136</v>
      </c>
      <c r="D4" s="116" t="s">
        <v>4</v>
      </c>
    </row>
    <row r="5" ht="19.5" customHeight="1" spans="1:4">
      <c r="A5" s="122" t="s">
        <v>588</v>
      </c>
      <c r="B5" s="123">
        <f>B6+B31</f>
        <v>4541.8808</v>
      </c>
      <c r="C5" s="122" t="s">
        <v>589</v>
      </c>
      <c r="D5" s="123"/>
    </row>
    <row r="6" ht="19.5" customHeight="1" spans="1:4">
      <c r="A6" s="18" t="s">
        <v>590</v>
      </c>
      <c r="B6" s="123">
        <f>SUM(B7:B30)</f>
        <v>2791.4105</v>
      </c>
      <c r="C6" s="18" t="s">
        <v>591</v>
      </c>
      <c r="D6" s="123"/>
    </row>
    <row r="7" ht="17.25" customHeight="1" spans="1:8">
      <c r="A7" s="18" t="s">
        <v>592</v>
      </c>
      <c r="B7" s="324"/>
      <c r="C7" s="126" t="s">
        <v>593</v>
      </c>
      <c r="D7" s="324"/>
      <c r="H7" s="325"/>
    </row>
    <row r="8" ht="17.25" customHeight="1" spans="1:8">
      <c r="A8" s="18" t="s">
        <v>594</v>
      </c>
      <c r="B8" s="324"/>
      <c r="C8" s="18" t="s">
        <v>595</v>
      </c>
      <c r="D8" s="324"/>
      <c r="H8" s="325"/>
    </row>
    <row r="9" ht="17.25" customHeight="1" spans="1:8">
      <c r="A9" s="18" t="s">
        <v>596</v>
      </c>
      <c r="B9" s="324"/>
      <c r="C9" s="18" t="s">
        <v>597</v>
      </c>
      <c r="D9" s="324"/>
      <c r="H9" s="325"/>
    </row>
    <row r="10" ht="17.25" customHeight="1" spans="1:8">
      <c r="A10" s="18" t="s">
        <v>598</v>
      </c>
      <c r="B10" s="324"/>
      <c r="C10" s="18" t="s">
        <v>599</v>
      </c>
      <c r="D10" s="324"/>
      <c r="H10" s="325"/>
    </row>
    <row r="11" ht="17.25" customHeight="1" spans="1:8">
      <c r="A11" s="18" t="s">
        <v>600</v>
      </c>
      <c r="B11" s="324"/>
      <c r="C11" s="18" t="s">
        <v>601</v>
      </c>
      <c r="D11" s="324"/>
      <c r="H11" s="325"/>
    </row>
    <row r="12" ht="17.25" customHeight="1" spans="1:8">
      <c r="A12" s="18" t="s">
        <v>602</v>
      </c>
      <c r="B12" s="324"/>
      <c r="C12" s="18" t="s">
        <v>603</v>
      </c>
      <c r="D12" s="324"/>
      <c r="H12" s="325"/>
    </row>
    <row r="13" ht="17.25" customHeight="1" spans="1:8">
      <c r="A13" s="18" t="s">
        <v>604</v>
      </c>
      <c r="B13" s="324"/>
      <c r="C13" s="18" t="s">
        <v>605</v>
      </c>
      <c r="D13" s="324"/>
      <c r="H13" s="325"/>
    </row>
    <row r="14" ht="17.25" customHeight="1" spans="1:8">
      <c r="A14" s="18" t="s">
        <v>606</v>
      </c>
      <c r="B14" s="324"/>
      <c r="C14" s="18" t="s">
        <v>607</v>
      </c>
      <c r="D14" s="326"/>
      <c r="H14" s="325"/>
    </row>
    <row r="15" ht="17.25" customHeight="1" spans="1:8">
      <c r="A15" s="18" t="s">
        <v>608</v>
      </c>
      <c r="B15" s="324"/>
      <c r="C15" s="18" t="s">
        <v>609</v>
      </c>
      <c r="D15" s="324"/>
      <c r="H15" s="325"/>
    </row>
    <row r="16" ht="17.25" customHeight="1" spans="1:8">
      <c r="A16" s="18" t="s">
        <v>610</v>
      </c>
      <c r="B16" s="324">
        <v>-6</v>
      </c>
      <c r="C16" s="18" t="s">
        <v>611</v>
      </c>
      <c r="D16" s="324"/>
      <c r="H16" s="325"/>
    </row>
    <row r="17" ht="17.25" customHeight="1" spans="1:8">
      <c r="A17" s="18" t="s">
        <v>612</v>
      </c>
      <c r="B17" s="324"/>
      <c r="C17" s="130"/>
      <c r="D17" s="324"/>
      <c r="H17" s="325"/>
    </row>
    <row r="18" ht="17.25" customHeight="1" spans="1:8">
      <c r="A18" s="18" t="s">
        <v>613</v>
      </c>
      <c r="B18" s="324"/>
      <c r="C18" s="130"/>
      <c r="D18" s="130"/>
      <c r="H18" s="325"/>
    </row>
    <row r="19" ht="17.25" customHeight="1" spans="1:8">
      <c r="A19" s="18" t="s">
        <v>614</v>
      </c>
      <c r="B19" s="324"/>
      <c r="C19" s="130"/>
      <c r="D19" s="130"/>
      <c r="H19" s="325"/>
    </row>
    <row r="20" ht="17.25" customHeight="1" spans="1:8">
      <c r="A20" s="18" t="s">
        <v>615</v>
      </c>
      <c r="B20" s="324"/>
      <c r="C20" s="130"/>
      <c r="D20" s="130"/>
      <c r="H20" s="325"/>
    </row>
    <row r="21" ht="17.25" customHeight="1" spans="1:8">
      <c r="A21" s="18" t="s">
        <v>616</v>
      </c>
      <c r="B21" s="324"/>
      <c r="C21" s="130"/>
      <c r="D21" s="130"/>
      <c r="H21" s="325"/>
    </row>
    <row r="22" ht="17.25" customHeight="1" spans="1:8">
      <c r="A22" s="18" t="s">
        <v>617</v>
      </c>
      <c r="B22" s="324"/>
      <c r="C22" s="130"/>
      <c r="D22" s="130"/>
      <c r="H22" s="325"/>
    </row>
    <row r="23" ht="17.25" customHeight="1" spans="1:8">
      <c r="A23" s="18" t="s">
        <v>618</v>
      </c>
      <c r="B23" s="324"/>
      <c r="C23" s="130"/>
      <c r="D23" s="130"/>
      <c r="H23" s="325"/>
    </row>
    <row r="24" ht="17.25" customHeight="1" spans="1:8">
      <c r="A24" s="18" t="s">
        <v>619</v>
      </c>
      <c r="B24" s="324"/>
      <c r="C24" s="130"/>
      <c r="D24" s="130"/>
      <c r="H24" s="325"/>
    </row>
    <row r="25" ht="17.25" customHeight="1" spans="1:8">
      <c r="A25" s="18" t="s">
        <v>620</v>
      </c>
      <c r="B25" s="324"/>
      <c r="C25" s="130"/>
      <c r="D25" s="130"/>
      <c r="H25" s="325"/>
    </row>
    <row r="26" ht="17.25" customHeight="1" spans="1:8">
      <c r="A26" s="18" t="s">
        <v>621</v>
      </c>
      <c r="B26" s="324"/>
      <c r="C26" s="130"/>
      <c r="D26" s="130"/>
      <c r="H26" s="325"/>
    </row>
    <row r="27" ht="17.25" customHeight="1" spans="1:8">
      <c r="A27" s="18" t="s">
        <v>622</v>
      </c>
      <c r="B27" s="324"/>
      <c r="C27" s="130"/>
      <c r="D27" s="130"/>
      <c r="H27" s="325"/>
    </row>
    <row r="28" ht="17.25" customHeight="1" spans="1:8">
      <c r="A28" s="321" t="s">
        <v>623</v>
      </c>
      <c r="B28" s="324">
        <v>1778.4105</v>
      </c>
      <c r="C28" s="130"/>
      <c r="D28" s="130"/>
      <c r="H28" s="325"/>
    </row>
    <row r="29" ht="17.25" customHeight="1" spans="1:8">
      <c r="A29" s="321" t="s">
        <v>624</v>
      </c>
      <c r="B29" s="324">
        <v>358</v>
      </c>
      <c r="C29" s="130"/>
      <c r="D29" s="130"/>
      <c r="H29" s="325"/>
    </row>
    <row r="30" ht="17.25" customHeight="1" spans="1:8">
      <c r="A30" s="321" t="s">
        <v>611</v>
      </c>
      <c r="B30" s="324">
        <v>661</v>
      </c>
      <c r="C30" s="130"/>
      <c r="D30" s="130"/>
      <c r="H30" s="325"/>
    </row>
    <row r="31" ht="17.25" customHeight="1" spans="1:8">
      <c r="A31" s="18" t="s">
        <v>625</v>
      </c>
      <c r="B31" s="324">
        <f>SUM(B32:B48)</f>
        <v>1750.4703</v>
      </c>
      <c r="C31" s="18" t="s">
        <v>626</v>
      </c>
      <c r="D31" s="130"/>
      <c r="H31" s="325"/>
    </row>
    <row r="32" ht="17.25" customHeight="1" spans="1:8">
      <c r="A32" s="18" t="s">
        <v>627</v>
      </c>
      <c r="B32" s="324">
        <v>40</v>
      </c>
      <c r="C32" s="18" t="s">
        <v>627</v>
      </c>
      <c r="D32" s="130"/>
      <c r="H32" s="325"/>
    </row>
    <row r="33" ht="17.25" customHeight="1" spans="1:8">
      <c r="A33" s="18" t="s">
        <v>628</v>
      </c>
      <c r="B33" s="324"/>
      <c r="C33" s="18" t="s">
        <v>628</v>
      </c>
      <c r="D33" s="324"/>
      <c r="H33" s="325"/>
    </row>
    <row r="34" ht="17.25" customHeight="1" spans="1:8">
      <c r="A34" s="18" t="s">
        <v>629</v>
      </c>
      <c r="B34" s="324"/>
      <c r="C34" s="18" t="s">
        <v>629</v>
      </c>
      <c r="D34" s="324"/>
      <c r="H34" s="325"/>
    </row>
    <row r="35" ht="17.25" customHeight="1" spans="1:8">
      <c r="A35" s="18" t="s">
        <v>630</v>
      </c>
      <c r="B35" s="324"/>
      <c r="C35" s="18" t="s">
        <v>630</v>
      </c>
      <c r="D35" s="324"/>
      <c r="H35" s="325"/>
    </row>
    <row r="36" ht="17.25" customHeight="1" spans="1:8">
      <c r="A36" s="18" t="s">
        <v>631</v>
      </c>
      <c r="B36" s="324"/>
      <c r="C36" s="18" t="s">
        <v>631</v>
      </c>
      <c r="D36" s="324"/>
      <c r="H36" s="325"/>
    </row>
    <row r="37" ht="17.25" customHeight="1" spans="1:8">
      <c r="A37" s="18" t="s">
        <v>632</v>
      </c>
      <c r="B37" s="324"/>
      <c r="C37" s="18" t="s">
        <v>632</v>
      </c>
      <c r="D37" s="324"/>
      <c r="H37" s="325"/>
    </row>
    <row r="38" ht="17.25" customHeight="1" spans="1:8">
      <c r="A38" s="18" t="s">
        <v>633</v>
      </c>
      <c r="B38" s="324">
        <v>536.5181</v>
      </c>
      <c r="C38" s="18" t="s">
        <v>633</v>
      </c>
      <c r="D38" s="324"/>
      <c r="H38" s="325"/>
    </row>
    <row r="39" ht="17.25" customHeight="1" spans="1:8">
      <c r="A39" s="18" t="s">
        <v>634</v>
      </c>
      <c r="B39" s="324"/>
      <c r="C39" s="18" t="s">
        <v>634</v>
      </c>
      <c r="D39" s="324"/>
      <c r="H39" s="325"/>
    </row>
    <row r="40" ht="17.25" customHeight="1" spans="1:8">
      <c r="A40" s="18" t="s">
        <v>635</v>
      </c>
      <c r="B40" s="324">
        <v>152.2237</v>
      </c>
      <c r="C40" s="18" t="s">
        <v>635</v>
      </c>
      <c r="D40" s="324"/>
      <c r="H40" s="325"/>
    </row>
    <row r="41" ht="17.25" customHeight="1" spans="1:4">
      <c r="A41" s="18" t="s">
        <v>636</v>
      </c>
      <c r="B41" s="324">
        <v>761.3665</v>
      </c>
      <c r="C41" s="18" t="s">
        <v>637</v>
      </c>
      <c r="D41" s="324"/>
    </row>
    <row r="42" ht="17.25" customHeight="1" spans="1:4">
      <c r="A42" s="18" t="s">
        <v>638</v>
      </c>
      <c r="B42" s="324">
        <v>197</v>
      </c>
      <c r="C42" s="18" t="s">
        <v>636</v>
      </c>
      <c r="D42" s="324"/>
    </row>
    <row r="43" ht="17.25" customHeight="1" spans="1:4">
      <c r="A43" s="18" t="s">
        <v>639</v>
      </c>
      <c r="B43" s="324"/>
      <c r="C43" s="18" t="s">
        <v>638</v>
      </c>
      <c r="D43" s="324"/>
    </row>
    <row r="44" ht="17.25" customHeight="1" spans="1:4">
      <c r="A44" s="18" t="s">
        <v>640</v>
      </c>
      <c r="B44" s="324"/>
      <c r="C44" s="18" t="s">
        <v>639</v>
      </c>
      <c r="D44" s="324"/>
    </row>
    <row r="45" ht="17.25" customHeight="1" spans="1:4">
      <c r="A45" s="18" t="s">
        <v>641</v>
      </c>
      <c r="B45" s="324"/>
      <c r="C45" s="18" t="s">
        <v>640</v>
      </c>
      <c r="D45" s="324"/>
    </row>
    <row r="46" ht="17.25" customHeight="1" spans="1:4">
      <c r="A46" s="18" t="s">
        <v>642</v>
      </c>
      <c r="B46" s="324"/>
      <c r="C46" s="18" t="s">
        <v>641</v>
      </c>
      <c r="D46" s="324"/>
    </row>
    <row r="47" ht="17.25" customHeight="1" spans="1:4">
      <c r="A47" s="18" t="s">
        <v>643</v>
      </c>
      <c r="B47" s="324"/>
      <c r="C47" s="18" t="s">
        <v>642</v>
      </c>
      <c r="D47" s="324"/>
    </row>
    <row r="48" ht="17.25" customHeight="1" spans="1:4">
      <c r="A48" s="18" t="s">
        <v>644</v>
      </c>
      <c r="B48" s="324">
        <f>53.23+10.132</f>
        <v>63.362</v>
      </c>
      <c r="C48" s="18" t="s">
        <v>643</v>
      </c>
      <c r="D48" s="324"/>
    </row>
    <row r="49" ht="17.25" customHeight="1" spans="1:4">
      <c r="A49" s="18"/>
      <c r="B49" s="324"/>
      <c r="C49" s="18" t="s">
        <v>644</v>
      </c>
      <c r="D49" s="324"/>
    </row>
    <row r="50" ht="17.25" customHeight="1" spans="1:4">
      <c r="A50" s="327" t="s">
        <v>645</v>
      </c>
      <c r="B50" s="327"/>
      <c r="C50" s="327"/>
      <c r="D50" s="327"/>
    </row>
    <row r="51" ht="20.1" customHeight="1" spans="3:4">
      <c r="C51" s="328"/>
      <c r="D51" s="328"/>
    </row>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sheetData>
  <mergeCells count="3">
    <mergeCell ref="A1:D1"/>
    <mergeCell ref="A2:D2"/>
    <mergeCell ref="A50:D50"/>
  </mergeCells>
  <printOptions horizontalCentered="1"/>
  <pageMargins left="0.15748031496063" right="0.15748031496063" top="0.511811023622047" bottom="0.551181102362205" header="0.31496062992126" footer="0.31496062992126"/>
  <pageSetup paperSize="9" scale="85"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D23"/>
  <sheetViews>
    <sheetView zoomScale="115" zoomScaleNormal="115" workbookViewId="0">
      <selection activeCell="J20" sqref="J20"/>
    </sheetView>
  </sheetViews>
  <sheetFormatPr defaultColWidth="9" defaultRowHeight="13.5" outlineLevelCol="3"/>
  <cols>
    <col min="1" max="1" width="9.875" style="115" customWidth="1"/>
    <col min="2" max="2" width="12.125" style="115" customWidth="1"/>
    <col min="3" max="4" width="26.75" style="115" customWidth="1"/>
    <col min="5" max="16384" width="9" style="115"/>
  </cols>
  <sheetData>
    <row r="1" ht="18.75" spans="1:4">
      <c r="A1" s="3" t="s">
        <v>646</v>
      </c>
      <c r="B1" s="3"/>
      <c r="C1" s="3"/>
      <c r="D1" s="3"/>
    </row>
    <row r="2" ht="25.5" customHeight="1" spans="1:4">
      <c r="A2" s="69" t="s">
        <v>647</v>
      </c>
      <c r="B2" s="69"/>
      <c r="C2" s="69"/>
      <c r="D2" s="69"/>
    </row>
    <row r="3" ht="20.25" customHeight="1" spans="1:4">
      <c r="A3" s="102" t="s">
        <v>648</v>
      </c>
      <c r="B3" s="102"/>
      <c r="C3" s="102"/>
      <c r="D3" s="102"/>
    </row>
    <row r="4" ht="14.25" customHeight="1" spans="1:4">
      <c r="A4" s="103"/>
      <c r="B4" s="103"/>
      <c r="C4" s="103"/>
      <c r="D4" s="312" t="s">
        <v>2</v>
      </c>
    </row>
    <row r="5" ht="32.25" customHeight="1" spans="1:4">
      <c r="A5" s="105" t="s">
        <v>649</v>
      </c>
      <c r="B5" s="105"/>
      <c r="C5" s="106" t="s">
        <v>650</v>
      </c>
      <c r="D5" s="106" t="s">
        <v>4</v>
      </c>
    </row>
    <row r="6" s="114" customFormat="1" ht="14.25" customHeight="1" spans="1:4">
      <c r="A6" s="319" t="s">
        <v>651</v>
      </c>
      <c r="B6" s="319"/>
      <c r="C6" s="320"/>
      <c r="D6" s="320"/>
    </row>
    <row r="7" s="114" customFormat="1" ht="14.25" customHeight="1" spans="1:4">
      <c r="A7" s="321" t="s">
        <v>652</v>
      </c>
      <c r="B7" s="321"/>
      <c r="C7" s="322"/>
      <c r="D7" s="322"/>
    </row>
    <row r="8" s="114" customFormat="1" ht="14.25" customHeight="1" spans="1:4">
      <c r="A8" s="321" t="s">
        <v>653</v>
      </c>
      <c r="B8" s="321"/>
      <c r="C8" s="322"/>
      <c r="D8" s="322"/>
    </row>
    <row r="9" s="114" customFormat="1" ht="14.25" customHeight="1" spans="1:4">
      <c r="A9" s="321" t="s">
        <v>654</v>
      </c>
      <c r="B9" s="321"/>
      <c r="C9" s="322"/>
      <c r="D9" s="322"/>
    </row>
    <row r="10" ht="14.25" customHeight="1" spans="1:4">
      <c r="A10" s="321" t="s">
        <v>655</v>
      </c>
      <c r="B10" s="321"/>
      <c r="C10" s="322"/>
      <c r="D10" s="322"/>
    </row>
    <row r="11" s="114" customFormat="1" ht="14.25" customHeight="1" spans="1:4">
      <c r="A11" s="321" t="s">
        <v>656</v>
      </c>
      <c r="B11" s="321"/>
      <c r="C11" s="322"/>
      <c r="D11" s="322"/>
    </row>
    <row r="12" ht="14.25" customHeight="1" spans="1:4">
      <c r="A12" s="321" t="s">
        <v>657</v>
      </c>
      <c r="B12" s="321"/>
      <c r="C12" s="322"/>
      <c r="D12" s="322"/>
    </row>
    <row r="13" ht="14.25" customHeight="1" spans="1:4">
      <c r="A13" s="321" t="s">
        <v>658</v>
      </c>
      <c r="B13" s="321"/>
      <c r="C13" s="322"/>
      <c r="D13" s="322"/>
    </row>
    <row r="14" ht="14.25" customHeight="1" spans="1:4">
      <c r="A14" s="321" t="s">
        <v>659</v>
      </c>
      <c r="B14" s="321"/>
      <c r="C14" s="322"/>
      <c r="D14" s="322"/>
    </row>
    <row r="15" ht="14.25" customHeight="1" spans="1:4">
      <c r="A15" s="321" t="s">
        <v>660</v>
      </c>
      <c r="B15" s="321"/>
      <c r="C15" s="322"/>
      <c r="D15" s="322"/>
    </row>
    <row r="16" ht="14.25" customHeight="1" spans="1:4">
      <c r="A16" s="321" t="s">
        <v>661</v>
      </c>
      <c r="B16" s="321"/>
      <c r="C16" s="322"/>
      <c r="D16" s="322"/>
    </row>
    <row r="17" ht="14.25" customHeight="1" spans="1:4">
      <c r="A17" s="321" t="s">
        <v>662</v>
      </c>
      <c r="B17" s="321"/>
      <c r="C17" s="322"/>
      <c r="D17" s="322"/>
    </row>
    <row r="18" ht="14.25" customHeight="1" spans="1:4">
      <c r="A18" s="321" t="s">
        <v>663</v>
      </c>
      <c r="B18" s="321"/>
      <c r="C18" s="322"/>
      <c r="D18" s="322"/>
    </row>
    <row r="19" s="114" customFormat="1" ht="14.25" customHeight="1" spans="1:4">
      <c r="A19" s="321" t="s">
        <v>664</v>
      </c>
      <c r="B19" s="321"/>
      <c r="C19" s="322"/>
      <c r="D19" s="322"/>
    </row>
    <row r="20" s="114" customFormat="1" ht="14.25" customHeight="1" spans="1:4">
      <c r="A20" s="321" t="s">
        <v>665</v>
      </c>
      <c r="B20" s="321"/>
      <c r="C20" s="322"/>
      <c r="D20" s="322"/>
    </row>
    <row r="21" s="114" customFormat="1" ht="14.25" customHeight="1" spans="1:4">
      <c r="A21" s="321" t="s">
        <v>666</v>
      </c>
      <c r="B21" s="321"/>
      <c r="C21" s="322">
        <v>4542</v>
      </c>
      <c r="D21" s="322">
        <v>4542</v>
      </c>
    </row>
    <row r="22" s="114" customFormat="1" ht="14.25" customHeight="1" spans="1:4">
      <c r="A22" s="321" t="s">
        <v>667</v>
      </c>
      <c r="B22" s="321"/>
      <c r="C22" s="322"/>
      <c r="D22" s="322"/>
    </row>
    <row r="23" s="114" customFormat="1" ht="14.25" customHeight="1" spans="1:4">
      <c r="A23" s="321" t="s">
        <v>668</v>
      </c>
      <c r="B23" s="321"/>
      <c r="C23" s="322"/>
      <c r="D23" s="322"/>
    </row>
  </sheetData>
  <mergeCells count="22">
    <mergeCell ref="A1:D1"/>
    <mergeCell ref="A2:D2"/>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C59"/>
  <sheetViews>
    <sheetView showZeros="0" workbookViewId="0">
      <selection activeCell="F18" sqref="F18"/>
    </sheetView>
  </sheetViews>
  <sheetFormatPr defaultColWidth="10" defaultRowHeight="13.5" outlineLevelCol="2"/>
  <cols>
    <col min="1" max="1" width="56.625" style="310" customWidth="1"/>
    <col min="2" max="3" width="20.125" style="101" customWidth="1"/>
    <col min="4" max="16384" width="10" style="101"/>
  </cols>
  <sheetData>
    <row r="1" ht="18.75" spans="1:3">
      <c r="A1" s="3" t="s">
        <v>669</v>
      </c>
      <c r="B1" s="3"/>
      <c r="C1" s="3"/>
    </row>
    <row r="2" ht="22.5" spans="1:3">
      <c r="A2" s="69" t="s">
        <v>647</v>
      </c>
      <c r="B2" s="69"/>
      <c r="C2" s="69"/>
    </row>
    <row r="3" spans="1:3">
      <c r="A3" s="102" t="s">
        <v>670</v>
      </c>
      <c r="B3" s="102"/>
      <c r="C3" s="102"/>
    </row>
    <row r="4" ht="20.25" customHeight="1" spans="1:3">
      <c r="A4" s="311"/>
      <c r="B4" s="312"/>
      <c r="C4" s="312" t="s">
        <v>2</v>
      </c>
    </row>
    <row r="5" ht="24" customHeight="1" spans="1:3">
      <c r="A5" s="105"/>
      <c r="B5" s="106" t="s">
        <v>650</v>
      </c>
      <c r="C5" s="106" t="s">
        <v>4</v>
      </c>
    </row>
    <row r="6" ht="24" customHeight="1" spans="1:3">
      <c r="A6" s="122" t="s">
        <v>651</v>
      </c>
      <c r="B6" s="313">
        <f>B7+B12</f>
        <v>4541.8808</v>
      </c>
      <c r="C6" s="106"/>
    </row>
    <row r="7" ht="20.1" customHeight="1" spans="1:3">
      <c r="A7" s="18" t="s">
        <v>671</v>
      </c>
      <c r="B7" s="314">
        <f>SUM(B8:B11)</f>
        <v>2791.4105</v>
      </c>
      <c r="C7" s="314"/>
    </row>
    <row r="8" ht="20.1" customHeight="1" spans="1:3">
      <c r="A8" s="315" t="s">
        <v>623</v>
      </c>
      <c r="B8" s="314">
        <v>1778.4105</v>
      </c>
      <c r="C8" s="314"/>
    </row>
    <row r="9" ht="20.1" customHeight="1" spans="1:3">
      <c r="A9" s="316" t="s">
        <v>672</v>
      </c>
      <c r="B9" s="314">
        <v>-6</v>
      </c>
      <c r="C9" s="314"/>
    </row>
    <row r="10" ht="20.1" customHeight="1" spans="1:3">
      <c r="A10" s="316" t="s">
        <v>673</v>
      </c>
      <c r="B10" s="314">
        <v>661</v>
      </c>
      <c r="C10" s="314"/>
    </row>
    <row r="11" ht="20.1" customHeight="1" spans="1:3">
      <c r="A11" s="316" t="s">
        <v>624</v>
      </c>
      <c r="B11" s="314">
        <v>358</v>
      </c>
      <c r="C11" s="314"/>
    </row>
    <row r="12" ht="20.1" customHeight="1" spans="1:3">
      <c r="A12" s="18" t="s">
        <v>674</v>
      </c>
      <c r="B12" s="314">
        <f>SUM(B13:B36)</f>
        <v>1750.4703</v>
      </c>
      <c r="C12" s="314"/>
    </row>
    <row r="13" ht="20.1" customHeight="1" spans="1:3">
      <c r="A13" s="317" t="s">
        <v>31</v>
      </c>
      <c r="B13" s="314"/>
      <c r="C13" s="314"/>
    </row>
    <row r="14" ht="20.1" customHeight="1" spans="1:3">
      <c r="A14" s="317" t="s">
        <v>675</v>
      </c>
      <c r="B14" s="314">
        <v>40</v>
      </c>
      <c r="C14" s="314"/>
    </row>
    <row r="15" ht="18.75" customHeight="1" spans="1:3">
      <c r="A15" s="316" t="s">
        <v>38</v>
      </c>
      <c r="B15" s="314"/>
      <c r="C15" s="314"/>
    </row>
    <row r="16" ht="20.1" customHeight="1" spans="1:3">
      <c r="A16" s="317" t="s">
        <v>676</v>
      </c>
      <c r="B16" s="314">
        <v>50</v>
      </c>
      <c r="C16" s="314"/>
    </row>
    <row r="17" ht="20.1" customHeight="1" spans="1:3">
      <c r="A17" s="317" t="s">
        <v>677</v>
      </c>
      <c r="B17" s="314">
        <v>3.08</v>
      </c>
      <c r="C17" s="314"/>
    </row>
    <row r="18" ht="20.1" customHeight="1" spans="1:3">
      <c r="A18" s="317" t="s">
        <v>678</v>
      </c>
      <c r="B18" s="314">
        <v>5.6</v>
      </c>
      <c r="C18" s="314"/>
    </row>
    <row r="19" ht="20.1" customHeight="1" spans="1:3">
      <c r="A19" s="317" t="s">
        <v>679</v>
      </c>
      <c r="B19" s="314">
        <v>117.9</v>
      </c>
      <c r="C19" s="314"/>
    </row>
    <row r="20" ht="20.1" customHeight="1" spans="1:3">
      <c r="A20" s="317" t="s">
        <v>680</v>
      </c>
      <c r="B20" s="314">
        <v>342.8</v>
      </c>
      <c r="C20" s="314"/>
    </row>
    <row r="21" ht="20.1" customHeight="1" spans="1:3">
      <c r="A21" s="317" t="s">
        <v>681</v>
      </c>
      <c r="B21" s="314">
        <v>8.8833</v>
      </c>
      <c r="C21" s="314"/>
    </row>
    <row r="22" ht="20.1" customHeight="1" spans="1:3">
      <c r="A22" s="317" t="s">
        <v>682</v>
      </c>
      <c r="B22" s="314">
        <v>8.2548</v>
      </c>
      <c r="C22" s="314"/>
    </row>
    <row r="23" ht="20.1" customHeight="1" spans="1:3">
      <c r="A23" s="317" t="s">
        <v>40</v>
      </c>
      <c r="B23" s="314"/>
      <c r="C23" s="314"/>
    </row>
    <row r="24" ht="20.1" customHeight="1" spans="1:3">
      <c r="A24" s="317" t="s">
        <v>683</v>
      </c>
      <c r="B24" s="314">
        <v>40.2237</v>
      </c>
      <c r="C24" s="314"/>
    </row>
    <row r="25" ht="20.1" customHeight="1" spans="1:3">
      <c r="A25" s="317" t="s">
        <v>684</v>
      </c>
      <c r="B25" s="314">
        <v>112</v>
      </c>
      <c r="C25" s="314"/>
    </row>
    <row r="26" ht="20.1" customHeight="1" spans="1:3">
      <c r="A26" s="317" t="s">
        <v>41</v>
      </c>
      <c r="B26" s="314"/>
      <c r="C26" s="314"/>
    </row>
    <row r="27" ht="20.1" customHeight="1" spans="1:3">
      <c r="A27" s="317" t="s">
        <v>685</v>
      </c>
      <c r="B27" s="314">
        <v>3</v>
      </c>
      <c r="C27" s="314"/>
    </row>
    <row r="28" ht="20.1" customHeight="1" spans="1:3">
      <c r="A28" s="317" t="s">
        <v>686</v>
      </c>
      <c r="B28" s="314">
        <v>50.23</v>
      </c>
      <c r="C28" s="314"/>
    </row>
    <row r="29" ht="20.1" customHeight="1" spans="1:3">
      <c r="A29" s="317" t="s">
        <v>42</v>
      </c>
      <c r="B29" s="314"/>
      <c r="C29" s="314"/>
    </row>
    <row r="30" ht="20.1" customHeight="1" spans="1:3">
      <c r="A30" s="317" t="s">
        <v>687</v>
      </c>
      <c r="B30" s="314">
        <v>30</v>
      </c>
      <c r="C30" s="314"/>
    </row>
    <row r="31" ht="20.1" customHeight="1" spans="1:3">
      <c r="A31" s="317" t="s">
        <v>688</v>
      </c>
      <c r="B31" s="314">
        <v>731.3665</v>
      </c>
      <c r="C31" s="314"/>
    </row>
    <row r="32" ht="20.1" customHeight="1" spans="1:3">
      <c r="A32" s="317" t="s">
        <v>43</v>
      </c>
      <c r="B32" s="314"/>
      <c r="C32" s="314"/>
    </row>
    <row r="33" ht="20.1" customHeight="1" spans="1:3">
      <c r="A33" s="317" t="s">
        <v>689</v>
      </c>
      <c r="B33" s="314">
        <v>197</v>
      </c>
      <c r="C33" s="314"/>
    </row>
    <row r="34" ht="20.1" customHeight="1" spans="1:3">
      <c r="A34" s="317" t="s">
        <v>690</v>
      </c>
      <c r="B34" s="314"/>
      <c r="C34" s="314"/>
    </row>
    <row r="35" ht="20.1" customHeight="1" spans="1:3">
      <c r="A35" s="317" t="s">
        <v>691</v>
      </c>
      <c r="B35" s="314">
        <v>8.5</v>
      </c>
      <c r="C35" s="314"/>
    </row>
    <row r="36" ht="20.1" customHeight="1" spans="1:3">
      <c r="A36" s="317" t="s">
        <v>692</v>
      </c>
      <c r="B36" s="314">
        <v>1.632</v>
      </c>
      <c r="C36" s="314"/>
    </row>
    <row r="37" ht="49.5" customHeight="1" spans="1:3">
      <c r="A37" s="318" t="s">
        <v>693</v>
      </c>
      <c r="B37" s="318"/>
      <c r="C37" s="318"/>
    </row>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sheetData>
  <mergeCells count="4">
    <mergeCell ref="A1:C1"/>
    <mergeCell ref="A2:C2"/>
    <mergeCell ref="A3:C3"/>
    <mergeCell ref="A37:C3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N57"/>
  <sheetViews>
    <sheetView showZeros="0" workbookViewId="0">
      <selection activeCell="P30" sqref="P30"/>
    </sheetView>
  </sheetViews>
  <sheetFormatPr defaultColWidth="9" defaultRowHeight="14.25"/>
  <cols>
    <col min="1" max="1" width="39.125" style="286" customWidth="1"/>
    <col min="2" max="6" width="11.125" style="287" customWidth="1"/>
    <col min="7" max="7" width="11.75" style="287" customWidth="1"/>
    <col min="8" max="8" width="35.125" style="288" customWidth="1"/>
    <col min="9" max="13" width="11.125" style="287" customWidth="1"/>
    <col min="14" max="14" width="11.75" style="287" customWidth="1"/>
    <col min="15" max="16384" width="9" style="289"/>
  </cols>
  <sheetData>
    <row r="1" ht="18" customHeight="1" spans="1:14">
      <c r="A1" s="3" t="s">
        <v>694</v>
      </c>
      <c r="B1" s="3"/>
      <c r="C1" s="3"/>
      <c r="D1" s="3"/>
      <c r="E1" s="3"/>
      <c r="F1" s="3"/>
      <c r="G1" s="3"/>
      <c r="H1" s="3"/>
      <c r="I1" s="3"/>
      <c r="J1" s="3"/>
      <c r="K1" s="3"/>
      <c r="L1" s="3"/>
      <c r="M1" s="3"/>
      <c r="N1" s="3"/>
    </row>
    <row r="2" ht="33" customHeight="1" spans="1:14">
      <c r="A2" s="69" t="s">
        <v>695</v>
      </c>
      <c r="B2" s="69"/>
      <c r="C2" s="69"/>
      <c r="D2" s="69"/>
      <c r="E2" s="69"/>
      <c r="F2" s="69"/>
      <c r="G2" s="69"/>
      <c r="H2" s="69"/>
      <c r="I2" s="69"/>
      <c r="J2" s="69"/>
      <c r="K2" s="69"/>
      <c r="L2" s="69"/>
      <c r="M2" s="69"/>
      <c r="N2" s="69"/>
    </row>
    <row r="3" ht="20.25" customHeight="1" spans="1:14">
      <c r="A3" s="70" t="s">
        <v>696</v>
      </c>
      <c r="B3" s="70"/>
      <c r="C3" s="70"/>
      <c r="D3" s="70"/>
      <c r="E3" s="70"/>
      <c r="F3" s="70"/>
      <c r="G3" s="70"/>
      <c r="H3" s="70"/>
      <c r="I3" s="307"/>
      <c r="J3" s="307"/>
      <c r="K3" s="307"/>
      <c r="L3" s="307"/>
      <c r="M3" s="307"/>
      <c r="N3" s="308" t="s">
        <v>2</v>
      </c>
    </row>
    <row r="4" ht="56.25" spans="1:14">
      <c r="A4" s="290" t="s">
        <v>587</v>
      </c>
      <c r="B4" s="168" t="s">
        <v>58</v>
      </c>
      <c r="C4" s="168" t="s">
        <v>59</v>
      </c>
      <c r="D4" s="168" t="s">
        <v>60</v>
      </c>
      <c r="E4" s="168" t="s">
        <v>4</v>
      </c>
      <c r="F4" s="168" t="s">
        <v>61</v>
      </c>
      <c r="G4" s="187" t="s">
        <v>62</v>
      </c>
      <c r="H4" s="290" t="s">
        <v>136</v>
      </c>
      <c r="I4" s="168" t="s">
        <v>58</v>
      </c>
      <c r="J4" s="168" t="s">
        <v>59</v>
      </c>
      <c r="K4" s="168" t="s">
        <v>60</v>
      </c>
      <c r="L4" s="168" t="s">
        <v>4</v>
      </c>
      <c r="M4" s="168" t="s">
        <v>61</v>
      </c>
      <c r="N4" s="187" t="s">
        <v>62</v>
      </c>
    </row>
    <row r="5" ht="20.1" customHeight="1" spans="1:14">
      <c r="A5" s="290" t="s">
        <v>64</v>
      </c>
      <c r="B5" s="291">
        <f>B6+B20</f>
        <v>3.39</v>
      </c>
      <c r="C5" s="291">
        <f t="shared" ref="C5:E5" si="0">C6+C20</f>
        <v>0</v>
      </c>
      <c r="D5" s="291"/>
      <c r="E5" s="291">
        <f t="shared" si="0"/>
        <v>3.39</v>
      </c>
      <c r="F5" s="292"/>
      <c r="G5" s="293"/>
      <c r="H5" s="290" t="s">
        <v>64</v>
      </c>
      <c r="I5" s="123">
        <f>I6+I20</f>
        <v>3.39</v>
      </c>
      <c r="J5" s="123">
        <f t="shared" ref="J5" si="1">J6+J20</f>
        <v>0</v>
      </c>
      <c r="K5" s="123"/>
      <c r="L5" s="123">
        <f t="shared" ref="L5" si="2">L6+L20</f>
        <v>3.39</v>
      </c>
      <c r="M5" s="292"/>
      <c r="N5" s="293"/>
    </row>
    <row r="6" ht="20.1" customHeight="1" spans="1:14">
      <c r="A6" s="294" t="s">
        <v>65</v>
      </c>
      <c r="B6" s="123">
        <f>SUM(B7:B19)</f>
        <v>0</v>
      </c>
      <c r="C6" s="123">
        <f t="shared" ref="C6:E6" si="3">SUM(C7:C19)</f>
        <v>0</v>
      </c>
      <c r="D6" s="123"/>
      <c r="E6" s="123">
        <f t="shared" si="3"/>
        <v>0</v>
      </c>
      <c r="F6" s="292"/>
      <c r="G6" s="295"/>
      <c r="H6" s="294" t="s">
        <v>66</v>
      </c>
      <c r="I6" s="123">
        <f>SUM(I7:I19)</f>
        <v>3.39</v>
      </c>
      <c r="J6" s="123">
        <f t="shared" ref="J6" si="4">SUM(J7:J19)</f>
        <v>0</v>
      </c>
      <c r="K6" s="123"/>
      <c r="L6" s="123">
        <f t="shared" ref="L6" si="5">SUM(L7:L19)</f>
        <v>3.39</v>
      </c>
      <c r="M6" s="292"/>
      <c r="N6" s="201"/>
    </row>
    <row r="7" ht="20.1" customHeight="1" spans="1:14">
      <c r="A7" s="296" t="s">
        <v>697</v>
      </c>
      <c r="B7" s="201"/>
      <c r="C7" s="201"/>
      <c r="D7" s="201"/>
      <c r="E7" s="201"/>
      <c r="F7" s="201"/>
      <c r="G7" s="297"/>
      <c r="H7" s="18" t="s">
        <v>698</v>
      </c>
      <c r="I7" s="201"/>
      <c r="J7" s="201"/>
      <c r="K7" s="201"/>
      <c r="L7" s="201"/>
      <c r="M7" s="201"/>
      <c r="N7" s="297"/>
    </row>
    <row r="8" ht="20.1" customHeight="1" spans="1:14">
      <c r="A8" s="18" t="s">
        <v>699</v>
      </c>
      <c r="B8" s="201"/>
      <c r="C8" s="201"/>
      <c r="D8" s="201"/>
      <c r="E8" s="201"/>
      <c r="F8" s="201"/>
      <c r="G8" s="297"/>
      <c r="H8" s="18" t="s">
        <v>700</v>
      </c>
      <c r="I8" s="201"/>
      <c r="J8" s="201"/>
      <c r="K8" s="201"/>
      <c r="L8" s="201"/>
      <c r="M8" s="201"/>
      <c r="N8" s="297"/>
    </row>
    <row r="9" ht="20.1" customHeight="1" spans="1:14">
      <c r="A9" s="18" t="s">
        <v>701</v>
      </c>
      <c r="B9" s="201"/>
      <c r="C9" s="201"/>
      <c r="D9" s="201"/>
      <c r="E9" s="201"/>
      <c r="F9" s="201"/>
      <c r="G9" s="297"/>
      <c r="H9" s="18" t="s">
        <v>702</v>
      </c>
      <c r="I9" s="201">
        <v>3.39</v>
      </c>
      <c r="J9" s="201"/>
      <c r="K9" s="201"/>
      <c r="L9" s="201">
        <v>3.39</v>
      </c>
      <c r="M9" s="201"/>
      <c r="N9" s="201"/>
    </row>
    <row r="10" ht="20.1" customHeight="1" spans="1:14">
      <c r="A10" s="18" t="s">
        <v>703</v>
      </c>
      <c r="B10" s="201"/>
      <c r="C10" s="201"/>
      <c r="D10" s="201"/>
      <c r="E10" s="201"/>
      <c r="F10" s="201"/>
      <c r="G10" s="297"/>
      <c r="H10" s="18" t="s">
        <v>704</v>
      </c>
      <c r="I10" s="201"/>
      <c r="J10" s="201"/>
      <c r="K10" s="201"/>
      <c r="L10" s="201"/>
      <c r="M10" s="201"/>
      <c r="N10" s="297"/>
    </row>
    <row r="11" ht="20.1" customHeight="1" spans="1:14">
      <c r="A11" s="18" t="s">
        <v>705</v>
      </c>
      <c r="B11" s="79"/>
      <c r="C11" s="201"/>
      <c r="D11" s="201"/>
      <c r="E11" s="201"/>
      <c r="F11" s="201"/>
      <c r="G11" s="297"/>
      <c r="H11" s="18" t="s">
        <v>706</v>
      </c>
      <c r="I11" s="79"/>
      <c r="J11" s="201"/>
      <c r="K11" s="201"/>
      <c r="L11" s="201"/>
      <c r="M11" s="201"/>
      <c r="N11" s="297"/>
    </row>
    <row r="12" ht="20.1" customHeight="1" spans="1:14">
      <c r="A12" s="18" t="s">
        <v>707</v>
      </c>
      <c r="B12" s="79"/>
      <c r="C12" s="201"/>
      <c r="D12" s="201"/>
      <c r="E12" s="201"/>
      <c r="F12" s="201"/>
      <c r="G12" s="297"/>
      <c r="H12" s="18" t="s">
        <v>708</v>
      </c>
      <c r="I12" s="79"/>
      <c r="J12" s="201"/>
      <c r="K12" s="201"/>
      <c r="L12" s="201"/>
      <c r="M12" s="201"/>
      <c r="N12" s="297"/>
    </row>
    <row r="13" ht="20.1" customHeight="1" spans="1:14">
      <c r="A13" s="18" t="s">
        <v>709</v>
      </c>
      <c r="B13" s="79"/>
      <c r="C13" s="201"/>
      <c r="D13" s="201"/>
      <c r="E13" s="201"/>
      <c r="F13" s="201"/>
      <c r="G13" s="297"/>
      <c r="H13" s="18" t="s">
        <v>710</v>
      </c>
      <c r="I13" s="79"/>
      <c r="J13" s="201"/>
      <c r="K13" s="201"/>
      <c r="L13" s="201"/>
      <c r="M13" s="201"/>
      <c r="N13" s="297"/>
    </row>
    <row r="14" ht="20.1" customHeight="1" spans="1:14">
      <c r="A14" s="18" t="s">
        <v>711</v>
      </c>
      <c r="B14" s="79"/>
      <c r="C14" s="201"/>
      <c r="D14" s="201"/>
      <c r="E14" s="201"/>
      <c r="F14" s="201"/>
      <c r="G14" s="297"/>
      <c r="H14" s="18" t="s">
        <v>712</v>
      </c>
      <c r="I14" s="79"/>
      <c r="J14" s="201"/>
      <c r="K14" s="201"/>
      <c r="L14" s="201"/>
      <c r="M14" s="201"/>
      <c r="N14" s="297"/>
    </row>
    <row r="15" ht="20.1" customHeight="1" spans="1:14">
      <c r="A15" s="18" t="s">
        <v>713</v>
      </c>
      <c r="B15" s="79"/>
      <c r="C15" s="201"/>
      <c r="D15" s="201"/>
      <c r="E15" s="201"/>
      <c r="F15" s="201"/>
      <c r="G15" s="297"/>
      <c r="H15" s="18"/>
      <c r="I15" s="79"/>
      <c r="J15" s="201"/>
      <c r="K15" s="201"/>
      <c r="L15" s="201"/>
      <c r="M15" s="201"/>
      <c r="N15" s="297"/>
    </row>
    <row r="16" ht="20.1" customHeight="1" spans="1:14">
      <c r="A16" s="18" t="s">
        <v>714</v>
      </c>
      <c r="B16" s="79"/>
      <c r="C16" s="201"/>
      <c r="D16" s="201"/>
      <c r="E16" s="201"/>
      <c r="F16" s="201"/>
      <c r="G16" s="297"/>
      <c r="H16" s="18"/>
      <c r="I16" s="79"/>
      <c r="J16" s="201"/>
      <c r="K16" s="201"/>
      <c r="L16" s="201"/>
      <c r="M16" s="201"/>
      <c r="N16" s="297"/>
    </row>
    <row r="17" ht="20.1" customHeight="1" spans="1:14">
      <c r="A17" s="298" t="s">
        <v>715</v>
      </c>
      <c r="B17" s="79"/>
      <c r="C17" s="201"/>
      <c r="D17" s="201"/>
      <c r="E17" s="201"/>
      <c r="F17" s="201"/>
      <c r="G17" s="297"/>
      <c r="H17" s="18"/>
      <c r="I17" s="79"/>
      <c r="J17" s="201"/>
      <c r="K17" s="201"/>
      <c r="L17" s="201"/>
      <c r="M17" s="201"/>
      <c r="N17" s="297"/>
    </row>
    <row r="18" ht="20.1" customHeight="1" spans="1:14">
      <c r="A18" s="298" t="s">
        <v>716</v>
      </c>
      <c r="B18" s="79"/>
      <c r="C18" s="201"/>
      <c r="D18" s="201"/>
      <c r="E18" s="201"/>
      <c r="F18" s="201"/>
      <c r="G18" s="297"/>
      <c r="H18" s="18"/>
      <c r="I18" s="79"/>
      <c r="J18" s="201"/>
      <c r="K18" s="201"/>
      <c r="L18" s="201"/>
      <c r="M18" s="201"/>
      <c r="N18" s="297"/>
    </row>
    <row r="19" ht="20.1" customHeight="1" spans="1:14">
      <c r="A19" s="298" t="s">
        <v>717</v>
      </c>
      <c r="B19" s="299"/>
      <c r="C19" s="299"/>
      <c r="D19" s="299"/>
      <c r="E19" s="299"/>
      <c r="F19" s="299"/>
      <c r="G19" s="297"/>
      <c r="H19" s="18"/>
      <c r="I19" s="299"/>
      <c r="J19" s="299"/>
      <c r="K19" s="299"/>
      <c r="L19" s="299"/>
      <c r="M19" s="299"/>
      <c r="N19" s="297"/>
    </row>
    <row r="20" ht="20.1" customHeight="1" spans="1:14">
      <c r="A20" s="294" t="s">
        <v>109</v>
      </c>
      <c r="B20" s="291">
        <f>B21+B22+B23+B26</f>
        <v>3.39</v>
      </c>
      <c r="C20" s="292">
        <f t="shared" ref="C20:E20" si="6">C21+C22+C23+C26</f>
        <v>0</v>
      </c>
      <c r="D20" s="292"/>
      <c r="E20" s="291">
        <f t="shared" si="6"/>
        <v>3.39</v>
      </c>
      <c r="F20" s="292"/>
      <c r="G20" s="300"/>
      <c r="H20" s="294" t="s">
        <v>111</v>
      </c>
      <c r="I20" s="291">
        <f>I21+I22+I23+I26</f>
        <v>0</v>
      </c>
      <c r="J20" s="292">
        <f t="shared" ref="J20" si="7">J21+J22+J23+J26</f>
        <v>0</v>
      </c>
      <c r="K20" s="292"/>
      <c r="L20" s="292">
        <f t="shared" ref="L20" si="8">L21+L22+L23+L26</f>
        <v>0</v>
      </c>
      <c r="M20" s="292"/>
      <c r="N20" s="309" t="s">
        <v>718</v>
      </c>
    </row>
    <row r="21" ht="20.1" customHeight="1" spans="1:14">
      <c r="A21" s="298" t="s">
        <v>112</v>
      </c>
      <c r="B21" s="99"/>
      <c r="C21" s="301"/>
      <c r="D21" s="301"/>
      <c r="E21" s="301"/>
      <c r="F21" s="301"/>
      <c r="G21" s="302"/>
      <c r="H21" s="303" t="s">
        <v>115</v>
      </c>
      <c r="I21" s="99"/>
      <c r="J21" s="301"/>
      <c r="K21" s="301"/>
      <c r="L21" s="301"/>
      <c r="M21" s="301"/>
      <c r="N21" s="302"/>
    </row>
    <row r="22" ht="20.1" customHeight="1" spans="1:14">
      <c r="A22" s="298" t="s">
        <v>116</v>
      </c>
      <c r="B22" s="301"/>
      <c r="C22" s="301"/>
      <c r="D22" s="301"/>
      <c r="E22" s="301"/>
      <c r="F22" s="301"/>
      <c r="G22" s="302"/>
      <c r="H22" s="298" t="s">
        <v>719</v>
      </c>
      <c r="I22" s="301"/>
      <c r="J22" s="301"/>
      <c r="K22" s="301"/>
      <c r="L22" s="301"/>
      <c r="M22" s="301"/>
      <c r="N22" s="302"/>
    </row>
    <row r="23" ht="20.1" customHeight="1" spans="1:14">
      <c r="A23" s="303" t="s">
        <v>720</v>
      </c>
      <c r="B23" s="301">
        <f>SUM(B24:B25)</f>
        <v>0</v>
      </c>
      <c r="C23" s="301">
        <f t="shared" ref="C23:E23" si="9">SUM(C24:C25)</f>
        <v>0</v>
      </c>
      <c r="D23" s="301"/>
      <c r="E23" s="301">
        <f t="shared" si="9"/>
        <v>0</v>
      </c>
      <c r="F23" s="301"/>
      <c r="G23" s="304"/>
      <c r="H23" s="303" t="s">
        <v>117</v>
      </c>
      <c r="I23" s="301">
        <f>SUM(I24:I25)</f>
        <v>0</v>
      </c>
      <c r="J23" s="301">
        <f t="shared" ref="J23" si="10">SUM(J24:J25)</f>
        <v>0</v>
      </c>
      <c r="K23" s="301"/>
      <c r="L23" s="301">
        <f t="shared" ref="L23" si="11">SUM(L24:L25)</f>
        <v>0</v>
      </c>
      <c r="M23" s="301"/>
      <c r="N23" s="304"/>
    </row>
    <row r="24" ht="20.1" customHeight="1" spans="1:14">
      <c r="A24" s="303" t="s">
        <v>124</v>
      </c>
      <c r="B24" s="301"/>
      <c r="C24" s="301"/>
      <c r="D24" s="301"/>
      <c r="E24" s="301"/>
      <c r="F24" s="301"/>
      <c r="G24" s="300"/>
      <c r="H24" s="303" t="s">
        <v>721</v>
      </c>
      <c r="I24" s="301"/>
      <c r="J24" s="301"/>
      <c r="K24" s="301"/>
      <c r="L24" s="301"/>
      <c r="M24" s="301"/>
      <c r="N24" s="300"/>
    </row>
    <row r="25" ht="20.1" customHeight="1" spans="1:14">
      <c r="A25" s="303" t="s">
        <v>126</v>
      </c>
      <c r="B25" s="99"/>
      <c r="C25" s="301"/>
      <c r="D25" s="301"/>
      <c r="E25" s="301"/>
      <c r="F25" s="301"/>
      <c r="G25" s="300"/>
      <c r="H25" s="303" t="s">
        <v>722</v>
      </c>
      <c r="I25" s="99"/>
      <c r="J25" s="301"/>
      <c r="K25" s="301"/>
      <c r="L25" s="301"/>
      <c r="M25" s="301"/>
      <c r="N25" s="300"/>
    </row>
    <row r="26" ht="20.1" customHeight="1" spans="1:14">
      <c r="A26" s="298" t="s">
        <v>723</v>
      </c>
      <c r="B26" s="301">
        <v>3.39</v>
      </c>
      <c r="C26" s="301"/>
      <c r="D26" s="301"/>
      <c r="E26" s="301">
        <v>3.39</v>
      </c>
      <c r="F26" s="301"/>
      <c r="G26" s="300"/>
      <c r="H26" s="305" t="s">
        <v>724</v>
      </c>
      <c r="I26" s="301"/>
      <c r="J26" s="301"/>
      <c r="K26" s="301"/>
      <c r="L26" s="301"/>
      <c r="M26" s="301"/>
      <c r="N26" s="300"/>
    </row>
    <row r="27" ht="20.1" customHeight="1" spans="1:14">
      <c r="A27" s="298"/>
      <c r="B27" s="301"/>
      <c r="C27" s="301"/>
      <c r="D27" s="301"/>
      <c r="E27" s="301"/>
      <c r="F27" s="301"/>
      <c r="G27" s="300"/>
      <c r="H27" s="305" t="s">
        <v>725</v>
      </c>
      <c r="I27" s="301"/>
      <c r="J27" s="301"/>
      <c r="K27" s="301"/>
      <c r="L27" s="301"/>
      <c r="M27" s="301"/>
      <c r="N27" s="300"/>
    </row>
    <row r="28" ht="20.1" customHeight="1" spans="1:14">
      <c r="A28" s="302"/>
      <c r="B28" s="302"/>
      <c r="C28" s="302"/>
      <c r="D28" s="302"/>
      <c r="E28" s="302"/>
      <c r="F28" s="302"/>
      <c r="G28" s="302"/>
      <c r="H28" s="298" t="s">
        <v>726</v>
      </c>
      <c r="I28" s="302"/>
      <c r="J28" s="302"/>
      <c r="K28" s="302"/>
      <c r="L28" s="302"/>
      <c r="M28" s="302"/>
      <c r="N28" s="302"/>
    </row>
    <row r="29" ht="37.5" customHeight="1" spans="1:14">
      <c r="A29" s="306" t="s">
        <v>727</v>
      </c>
      <c r="B29" s="306"/>
      <c r="C29" s="306"/>
      <c r="D29" s="306"/>
      <c r="E29" s="306"/>
      <c r="F29" s="306"/>
      <c r="G29" s="306"/>
      <c r="H29" s="306"/>
      <c r="I29" s="306"/>
      <c r="J29" s="306"/>
      <c r="K29" s="306"/>
      <c r="L29" s="306"/>
      <c r="M29" s="306"/>
      <c r="N29" s="306"/>
    </row>
    <row r="30" ht="20.1" customHeight="1" spans="7:14">
      <c r="G30" s="289"/>
      <c r="N30" s="289"/>
    </row>
    <row r="31" ht="20.1" customHeight="1" spans="7:14">
      <c r="G31" s="289"/>
      <c r="N31" s="289"/>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86" customFormat="1" ht="20.1" customHeight="1" spans="2:14">
      <c r="B51" s="287"/>
      <c r="C51" s="287"/>
      <c r="D51" s="287"/>
      <c r="E51" s="287"/>
      <c r="F51" s="287"/>
      <c r="G51" s="287"/>
      <c r="H51" s="288"/>
      <c r="I51" s="287"/>
      <c r="J51" s="287"/>
      <c r="K51" s="287"/>
      <c r="L51" s="287"/>
      <c r="M51" s="287"/>
      <c r="N51" s="287"/>
    </row>
    <row r="52" s="286" customFormat="1" ht="20.1" customHeight="1" spans="2:14">
      <c r="B52" s="287"/>
      <c r="C52" s="287"/>
      <c r="D52" s="287"/>
      <c r="E52" s="287"/>
      <c r="F52" s="287"/>
      <c r="G52" s="287"/>
      <c r="H52" s="288"/>
      <c r="I52" s="287"/>
      <c r="J52" s="287"/>
      <c r="K52" s="287"/>
      <c r="L52" s="287"/>
      <c r="M52" s="287"/>
      <c r="N52" s="287"/>
    </row>
    <row r="53" s="286" customFormat="1" ht="20.1" customHeight="1" spans="2:14">
      <c r="B53" s="287"/>
      <c r="C53" s="287"/>
      <c r="D53" s="287"/>
      <c r="E53" s="287"/>
      <c r="F53" s="287"/>
      <c r="G53" s="287"/>
      <c r="H53" s="288"/>
      <c r="I53" s="287"/>
      <c r="J53" s="287"/>
      <c r="K53" s="287"/>
      <c r="L53" s="287"/>
      <c r="M53" s="287"/>
      <c r="N53" s="287"/>
    </row>
    <row r="54" s="286" customFormat="1" ht="20.1" customHeight="1" spans="2:14">
      <c r="B54" s="287"/>
      <c r="C54" s="287"/>
      <c r="D54" s="287"/>
      <c r="E54" s="287"/>
      <c r="F54" s="287"/>
      <c r="G54" s="287"/>
      <c r="H54" s="288"/>
      <c r="I54" s="287"/>
      <c r="J54" s="287"/>
      <c r="K54" s="287"/>
      <c r="L54" s="287"/>
      <c r="M54" s="287"/>
      <c r="N54" s="287"/>
    </row>
    <row r="55" s="286" customFormat="1" ht="20.1" customHeight="1" spans="2:14">
      <c r="B55" s="287"/>
      <c r="C55" s="287"/>
      <c r="D55" s="287"/>
      <c r="E55" s="287"/>
      <c r="F55" s="287"/>
      <c r="G55" s="287"/>
      <c r="H55" s="288"/>
      <c r="I55" s="287"/>
      <c r="J55" s="287"/>
      <c r="K55" s="287"/>
      <c r="L55" s="287"/>
      <c r="M55" s="287"/>
      <c r="N55" s="287"/>
    </row>
    <row r="56" s="286" customFormat="1" ht="20.1" customHeight="1" spans="2:14">
      <c r="B56" s="287"/>
      <c r="C56" s="287"/>
      <c r="D56" s="287"/>
      <c r="E56" s="287"/>
      <c r="F56" s="287"/>
      <c r="G56" s="287"/>
      <c r="H56" s="288"/>
      <c r="I56" s="287"/>
      <c r="J56" s="287"/>
      <c r="K56" s="287"/>
      <c r="L56" s="287"/>
      <c r="M56" s="287"/>
      <c r="N56" s="287"/>
    </row>
    <row r="57" s="286" customFormat="1" ht="20.1" customHeight="1" spans="2:14">
      <c r="B57" s="287"/>
      <c r="C57" s="287"/>
      <c r="D57" s="287"/>
      <c r="E57" s="287"/>
      <c r="F57" s="287"/>
      <c r="G57" s="287"/>
      <c r="H57" s="288"/>
      <c r="I57" s="287"/>
      <c r="J57" s="287"/>
      <c r="K57" s="287"/>
      <c r="L57" s="287"/>
      <c r="M57" s="287"/>
      <c r="N57" s="287"/>
    </row>
  </sheetData>
  <mergeCells count="4">
    <mergeCell ref="A1:H1"/>
    <mergeCell ref="A2:N2"/>
    <mergeCell ref="A3:H3"/>
    <mergeCell ref="A29:N29"/>
  </mergeCells>
  <printOptions horizontalCentered="1"/>
  <pageMargins left="0.15748031496063" right="0.15748031496063" top="0.511811023622047" bottom="0.31496062992126" header="0.31496062992126" footer="0.31496062992126"/>
  <pageSetup paperSize="9" scale="70" fitToHeight="0" orientation="landscape"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69"/>
  <sheetViews>
    <sheetView workbookViewId="0">
      <selection activeCell="E15" sqref="E15"/>
    </sheetView>
  </sheetViews>
  <sheetFormatPr defaultColWidth="9" defaultRowHeight="14.25" outlineLevelCol="2"/>
  <cols>
    <col min="1" max="1" width="62.625" style="274" customWidth="1"/>
    <col min="2" max="2" width="29.75" style="274" customWidth="1"/>
    <col min="3" max="3" width="11.625" style="275" customWidth="1"/>
    <col min="4" max="16384" width="9" style="275"/>
  </cols>
  <sheetData>
    <row r="1" ht="18" customHeight="1" spans="1:2">
      <c r="A1" s="276" t="s">
        <v>728</v>
      </c>
      <c r="B1" s="276"/>
    </row>
    <row r="2" ht="22.5" spans="1:2">
      <c r="A2" s="277" t="s">
        <v>729</v>
      </c>
      <c r="B2" s="277"/>
    </row>
    <row r="3" ht="20.25" customHeight="1" spans="1:2">
      <c r="A3" s="278"/>
      <c r="B3" s="103" t="s">
        <v>2</v>
      </c>
    </row>
    <row r="4" ht="20.1" customHeight="1" spans="1:2">
      <c r="A4" s="279" t="s">
        <v>136</v>
      </c>
      <c r="B4" s="280" t="s">
        <v>4</v>
      </c>
    </row>
    <row r="5" ht="20.1" customHeight="1" spans="1:2">
      <c r="A5" s="281" t="s">
        <v>66</v>
      </c>
      <c r="B5" s="282">
        <v>3.39</v>
      </c>
    </row>
    <row r="6" ht="20.1" customHeight="1" spans="1:2">
      <c r="A6" s="283" t="s">
        <v>698</v>
      </c>
      <c r="B6" s="282"/>
    </row>
    <row r="7" ht="20.1" customHeight="1" spans="1:2">
      <c r="A7" s="283" t="s">
        <v>730</v>
      </c>
      <c r="B7" s="282"/>
    </row>
    <row r="8" ht="20.1" customHeight="1" spans="1:2">
      <c r="A8" s="283" t="s">
        <v>731</v>
      </c>
      <c r="B8" s="282"/>
    </row>
    <row r="9" ht="20.1" customHeight="1" spans="1:3">
      <c r="A9" s="283" t="s">
        <v>700</v>
      </c>
      <c r="B9" s="282"/>
      <c r="C9" s="284"/>
    </row>
    <row r="10" ht="20.1" customHeight="1" spans="1:3">
      <c r="A10" s="283" t="s">
        <v>732</v>
      </c>
      <c r="B10" s="282"/>
      <c r="C10" s="284"/>
    </row>
    <row r="11" ht="20.1" customHeight="1" spans="1:2">
      <c r="A11" s="283" t="s">
        <v>733</v>
      </c>
      <c r="B11" s="282"/>
    </row>
    <row r="12" ht="20.1" customHeight="1" spans="1:2">
      <c r="A12" s="283" t="s">
        <v>734</v>
      </c>
      <c r="B12" s="282"/>
    </row>
    <row r="13" ht="20.1" customHeight="1" spans="1:3">
      <c r="A13" s="283" t="s">
        <v>735</v>
      </c>
      <c r="B13" s="282"/>
      <c r="C13" s="284"/>
    </row>
    <row r="14" ht="20.1" customHeight="1" spans="1:2">
      <c r="A14" s="283" t="s">
        <v>733</v>
      </c>
      <c r="B14" s="282"/>
    </row>
    <row r="15" ht="20.1" customHeight="1" spans="1:2">
      <c r="A15" s="283" t="s">
        <v>702</v>
      </c>
      <c r="B15" s="282">
        <v>3.39</v>
      </c>
    </row>
    <row r="16" ht="20.1" customHeight="1" spans="1:2">
      <c r="A16" s="283" t="s">
        <v>736</v>
      </c>
      <c r="B16" s="282">
        <v>3.39</v>
      </c>
    </row>
    <row r="17" ht="20.1" customHeight="1" spans="1:2">
      <c r="A17" s="283" t="s">
        <v>737</v>
      </c>
      <c r="B17" s="282"/>
    </row>
    <row r="18" ht="20.1" customHeight="1" spans="1:2">
      <c r="A18" s="283" t="s">
        <v>738</v>
      </c>
      <c r="B18" s="282"/>
    </row>
    <row r="19" ht="20.1" customHeight="1" spans="1:2">
      <c r="A19" s="283" t="s">
        <v>739</v>
      </c>
      <c r="B19" s="282">
        <v>3.39</v>
      </c>
    </row>
    <row r="20" ht="20.1" customHeight="1" spans="1:2">
      <c r="A20" s="283" t="s">
        <v>740</v>
      </c>
      <c r="B20" s="282"/>
    </row>
    <row r="21" ht="20.1" customHeight="1" spans="1:2">
      <c r="A21" s="283" t="s">
        <v>741</v>
      </c>
      <c r="B21" s="282"/>
    </row>
    <row r="22" ht="20.1" customHeight="1" spans="1:2">
      <c r="A22" s="283" t="s">
        <v>742</v>
      </c>
      <c r="B22" s="282"/>
    </row>
    <row r="23" ht="20.1" customHeight="1" spans="1:2">
      <c r="A23" s="283" t="s">
        <v>743</v>
      </c>
      <c r="B23" s="282"/>
    </row>
    <row r="24" ht="20.1" customHeight="1" spans="1:2">
      <c r="A24" s="283" t="s">
        <v>744</v>
      </c>
      <c r="B24" s="282"/>
    </row>
    <row r="25" ht="20.1" customHeight="1" spans="1:2">
      <c r="A25" s="283" t="s">
        <v>737</v>
      </c>
      <c r="B25" s="282"/>
    </row>
    <row r="26" ht="20.1" customHeight="1" spans="1:2">
      <c r="A26" s="283" t="s">
        <v>704</v>
      </c>
      <c r="B26" s="282"/>
    </row>
    <row r="27" ht="20.1" customHeight="1" spans="1:2">
      <c r="A27" s="283" t="s">
        <v>745</v>
      </c>
      <c r="B27" s="282"/>
    </row>
    <row r="28" ht="20.1" customHeight="1" spans="1:2">
      <c r="A28" s="283" t="s">
        <v>733</v>
      </c>
      <c r="B28" s="282"/>
    </row>
    <row r="29" ht="20.1" customHeight="1" spans="1:2">
      <c r="A29" s="283" t="s">
        <v>746</v>
      </c>
      <c r="B29" s="282"/>
    </row>
    <row r="30" ht="20.1" customHeight="1" spans="1:2">
      <c r="A30" s="283" t="s">
        <v>733</v>
      </c>
      <c r="B30" s="282"/>
    </row>
    <row r="31" ht="20.1" customHeight="1" spans="1:2">
      <c r="A31" s="283" t="s">
        <v>747</v>
      </c>
      <c r="B31" s="282"/>
    </row>
    <row r="32" ht="20.1" customHeight="1" spans="1:2">
      <c r="A32" s="283" t="s">
        <v>748</v>
      </c>
      <c r="B32" s="282"/>
    </row>
    <row r="33" ht="20.1" customHeight="1" spans="1:2">
      <c r="A33" s="283" t="s">
        <v>749</v>
      </c>
      <c r="B33" s="282"/>
    </row>
    <row r="34" ht="20.1" customHeight="1" spans="1:2">
      <c r="A34" s="283" t="s">
        <v>750</v>
      </c>
      <c r="B34" s="282"/>
    </row>
    <row r="35" ht="20.1" customHeight="1" spans="1:2">
      <c r="A35" s="283" t="s">
        <v>751</v>
      </c>
      <c r="B35" s="282"/>
    </row>
    <row r="36" ht="20.1" customHeight="1" spans="1:2">
      <c r="A36" s="283" t="s">
        <v>752</v>
      </c>
      <c r="B36" s="282"/>
    </row>
    <row r="37" ht="20.1" customHeight="1" spans="1:2">
      <c r="A37" s="283" t="s">
        <v>753</v>
      </c>
      <c r="B37" s="282"/>
    </row>
    <row r="38" ht="20.1" customHeight="1" spans="1:2">
      <c r="A38" s="283" t="s">
        <v>754</v>
      </c>
      <c r="B38" s="282"/>
    </row>
    <row r="39" ht="20.1" customHeight="1" spans="1:2">
      <c r="A39" s="283" t="s">
        <v>755</v>
      </c>
      <c r="B39" s="282"/>
    </row>
    <row r="40" ht="20.1" customHeight="1" spans="1:2">
      <c r="A40" s="283" t="s">
        <v>756</v>
      </c>
      <c r="B40" s="282"/>
    </row>
    <row r="41" ht="20.1" customHeight="1" spans="1:2">
      <c r="A41" s="283" t="s">
        <v>757</v>
      </c>
      <c r="B41" s="282"/>
    </row>
    <row r="42" ht="20.1" customHeight="1" spans="1:2">
      <c r="A42" s="283" t="s">
        <v>758</v>
      </c>
      <c r="B42" s="282"/>
    </row>
    <row r="43" ht="20.1" customHeight="1" spans="1:2">
      <c r="A43" s="283" t="s">
        <v>759</v>
      </c>
      <c r="B43" s="282"/>
    </row>
    <row r="44" ht="20.1" customHeight="1" spans="1:2">
      <c r="A44" s="283" t="s">
        <v>760</v>
      </c>
      <c r="B44" s="282"/>
    </row>
    <row r="45" ht="20.1" customHeight="1" spans="1:2">
      <c r="A45" s="283" t="s">
        <v>761</v>
      </c>
      <c r="B45" s="282"/>
    </row>
    <row r="46" ht="20.1" customHeight="1" spans="1:2">
      <c r="A46" s="283" t="s">
        <v>762</v>
      </c>
      <c r="B46" s="282"/>
    </row>
    <row r="47" ht="20.1" customHeight="1" spans="1:2">
      <c r="A47" s="283" t="s">
        <v>763</v>
      </c>
      <c r="B47" s="282"/>
    </row>
    <row r="48" ht="20.1" customHeight="1" spans="1:2">
      <c r="A48" s="283" t="s">
        <v>764</v>
      </c>
      <c r="B48" s="282"/>
    </row>
    <row r="49" ht="20.1" customHeight="1" spans="1:2">
      <c r="A49" s="283" t="s">
        <v>765</v>
      </c>
      <c r="B49" s="282"/>
    </row>
    <row r="50" ht="20.1" customHeight="1" spans="1:2">
      <c r="A50" s="283" t="s">
        <v>766</v>
      </c>
      <c r="B50" s="282"/>
    </row>
    <row r="51" ht="20.1" customHeight="1" spans="1:2">
      <c r="A51" s="283" t="s">
        <v>767</v>
      </c>
      <c r="B51" s="282"/>
    </row>
    <row r="52" ht="36" customHeight="1" spans="1:2">
      <c r="A52" s="285" t="s">
        <v>768</v>
      </c>
      <c r="B52" s="285"/>
    </row>
    <row r="53" ht="35.1" customHeight="1"/>
    <row r="66" spans="1:2">
      <c r="A66" s="275"/>
      <c r="B66" s="275"/>
    </row>
    <row r="67" spans="1:2">
      <c r="A67" s="275"/>
      <c r="B67" s="275"/>
    </row>
    <row r="68" spans="1:2">
      <c r="A68" s="275"/>
      <c r="B68" s="275"/>
    </row>
    <row r="69" spans="1:2">
      <c r="A69" s="275"/>
      <c r="B69" s="275"/>
    </row>
  </sheetData>
  <mergeCells count="3">
    <mergeCell ref="A1:B1"/>
    <mergeCell ref="A2:B2"/>
    <mergeCell ref="A52:B52"/>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01-2019街镇收入</vt:lpstr>
      <vt:lpstr>02-2019街镇支出</vt:lpstr>
      <vt:lpstr>03-2019公共平衡 </vt:lpstr>
      <vt:lpstr>04-2019公共本级支出功能 </vt:lpstr>
      <vt:lpstr>05-2019公共线下 </vt:lpstr>
      <vt:lpstr>06-2019转移支付分地区</vt:lpstr>
      <vt:lpstr>07-2019转移支付分项目 </vt:lpstr>
      <vt:lpstr>8-2019基金平衡</vt:lpstr>
      <vt:lpstr>9-2019基金支出</vt:lpstr>
      <vt:lpstr>10-2019基金转移支付</vt:lpstr>
      <vt:lpstr>11-2019国资 </vt:lpstr>
      <vt:lpstr>12-2019社保执行-北碚区无</vt:lpstr>
      <vt:lpstr>12-2019社保执行</vt:lpstr>
      <vt:lpstr>13-2020公共平衡</vt:lpstr>
      <vt:lpstr>14-2020公共本级支出功能 </vt:lpstr>
      <vt:lpstr>15-2020公共基本和项目 </vt:lpstr>
      <vt:lpstr>16-2020公共本级基本支出经济 </vt:lpstr>
      <vt:lpstr>17-2020公共线下</vt:lpstr>
      <vt:lpstr>18-2020转移支付分地区</vt:lpstr>
      <vt:lpstr>19-2020转移支付分项目</vt:lpstr>
      <vt:lpstr>20-2020基金平衡</vt:lpstr>
      <vt:lpstr>21-2020基金支出</vt:lpstr>
      <vt:lpstr>22-2020基金转移支付</vt:lpstr>
      <vt:lpstr>23-2020国资</vt:lpstr>
      <vt:lpstr>24-2020社保-北碚区无</vt:lpstr>
      <vt:lpstr>24-2020社保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2020-06-15T08:24:26Z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