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776"/>
  </bookViews>
  <sheets>
    <sheet name="封面" sheetId="92" r:id="rId1"/>
    <sheet name="目录" sheetId="84" r:id="rId2"/>
    <sheet name="01-2021公共平衡 " sheetId="26" r:id="rId3"/>
    <sheet name="02-2021公共本级支出功能 " sheetId="27"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sheetId="89" r:id="rId25"/>
    <sheet name="24-2022社保结余" sheetId="94" r:id="rId26"/>
  </sheets>
  <definedNames>
    <definedName name="_xlnm._FilterDatabase" localSheetId="3" hidden="1">'02-2021公共本级支出功能 '!$A$4:$Q$4</definedName>
    <definedName name="_xlnm._FilterDatabase" localSheetId="5" hidden="1">'04-2021公共转移支付分项目 '!$A$5:$A$6</definedName>
    <definedName name="_xlnm._FilterDatabase" localSheetId="14" hidden="1">'13-2022公共本级支出功能 '!$A$1:$B$1486</definedName>
    <definedName name="_xlnm._FilterDatabase" localSheetId="18" hidden="1">'17-2022公共转移支付分项目'!$A$5:$A$63</definedName>
    <definedName name="_xlnm._FilterDatabase" localSheetId="22" hidden="1">'21-2022基金转移支付分项目'!$A$5:$A$6</definedName>
    <definedName name="_xlnm._FilterDatabase" localSheetId="7" hidden="1">'6-2021基金支出'!$A$4:$B$4</definedName>
    <definedName name="_xlnm._FilterDatabase" localSheetId="9" hidden="1">'8-2021基金转移支付分项目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'!$A$1:$N$44</definedName>
    <definedName name="_xlnm.Print_Area" localSheetId="3">'02-2021公共本级支出功能 '!$A$1:$B$2397</definedName>
    <definedName name="_xlnm.Print_Area" localSheetId="4">'03-2021公共转移支付分地区'!$A$1:$D$7</definedName>
    <definedName name="_xlnm.Print_Area" localSheetId="5">'04-2021公共转移支付分项目 '!$A$1:$B$7</definedName>
    <definedName name="_xlnm.Print_Area" localSheetId="11">'10-2021社保平衡'!$A$1:$K$17</definedName>
    <definedName name="_xlnm.Print_Area" localSheetId="13">'12-2022公共平衡'!$A$1:$F$41</definedName>
    <definedName name="_xlnm.Print_Area" localSheetId="15">'14-2022公共基本和项目 '!$A$1:$D$33</definedName>
    <definedName name="_xlnm.Print_Area" localSheetId="16">'15-2022公共本级基本支出'!$A$1:$B$83</definedName>
    <definedName name="_xlnm.Print_Area" localSheetId="17">'16-2022公共转移支付分地区'!$A$1:$D$7</definedName>
    <definedName name="_xlnm.Print_Area" localSheetId="18">'17-2022公共转移支付分项目'!$A$1:$B$7</definedName>
    <definedName name="_xlnm.Print_Area" localSheetId="20">'19-2022基金支出'!$A$1:$B$74</definedName>
    <definedName name="_xlnm.Print_Area" localSheetId="21">'20-2022基金转移支付分地区'!$A$1:$C$7</definedName>
    <definedName name="_xlnm.Print_Area" localSheetId="22">'21-2022基金转移支付分项目'!$A$1:$B$7</definedName>
    <definedName name="_xlnm.Print_Area" localSheetId="24">'23-2022社保平衡'!$A$1:$D$17</definedName>
    <definedName name="_xlnm.Print_Area" localSheetId="6">'5-2021基金平衡'!$A$1:$N$29</definedName>
    <definedName name="_xlnm.Print_Area" localSheetId="7">'6-2021基金支出'!$A$1:$B$74</definedName>
    <definedName name="_xlnm.Print_Area" localSheetId="8">'7-2021基金转移支付分地区'!$A$1:$C$7</definedName>
    <definedName name="_xlnm.Print_Area" localSheetId="9">'8-2021基金转移支付分项目 '!$A$1:$B$7</definedName>
    <definedName name="_xlnm.Print_Area" localSheetId="10">'9-2021国资平衡'!$A$1:$N$23</definedName>
    <definedName name="_xlnm.Print_Titles" localSheetId="2">'01-2021公共平衡 '!$2:$4</definedName>
    <definedName name="_xlnm.Print_Titles" localSheetId="3">'02-2021公共本级支出功能 '!$5:$5</definedName>
    <definedName name="_xlnm.Print_Titles" localSheetId="4">'03-2021公共转移支付分地区'!$2:$6</definedName>
    <definedName name="_xlnm.Print_Titles" localSheetId="5">'04-2021公共转移支付分项目 '!$2:$5</definedName>
    <definedName name="_xlnm.Print_Titles" localSheetId="14">'13-2022公共本级支出功能 '!$4:$4</definedName>
    <definedName name="_xlnm.Print_Titles" localSheetId="16">'15-2022公共本级基本支出'!$2:$5</definedName>
    <definedName name="_xlnm.Print_Titles" localSheetId="17">'16-2022公共转移支付分地区'!$2:$5</definedName>
    <definedName name="_xlnm.Print_Titles" localSheetId="18">'17-2022公共转移支付分项目'!$2:$5</definedName>
    <definedName name="_xlnm.Print_Titles" localSheetId="20">'19-2022基金支出'!$2:$4</definedName>
    <definedName name="_xlnm.Print_Titles" localSheetId="21">'20-2022基金转移支付分地区'!$2:$6</definedName>
    <definedName name="_xlnm.Print_Titles" localSheetId="22">'21-2022基金转移支付分项目'!$2:$5</definedName>
    <definedName name="_xlnm.Print_Titles" localSheetId="25">'24-2022社保结余'!$1:$4</definedName>
    <definedName name="_xlnm.Print_Titles" localSheetId="6">'5-2021基金平衡'!$1:$4</definedName>
    <definedName name="_xlnm.Print_Titles" localSheetId="7">'6-2021基金支出'!$4:$4</definedName>
    <definedName name="_xlnm.Print_Titles" localSheetId="8">'7-2021基金转移支付分地区'!$2:$6</definedName>
    <definedName name="_xlnm.Print_Titles" localSheetId="9">'8-2021基金转移支付分项目 '!$2:$5</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 name="_xlnm._FilterDatabase" localSheetId="16" hidden="1">'15-2022公共本级基本支出'!$A$1:$B$28</definedName>
    <definedName name="_xlnm._FilterDatabase" localSheetId="20" hidden="1">'19-2022基金支出'!$B$10:$B$15</definedName>
  </definedNames>
  <calcPr calcId="144525"/>
</workbook>
</file>

<file path=xl/sharedStrings.xml><?xml version="1.0" encoding="utf-8"?>
<sst xmlns="http://schemas.openxmlformats.org/spreadsheetml/2006/main" count="5098" uniqueCount="2586">
  <si>
    <t>附件一（续）</t>
  </si>
  <si>
    <t>重庆市北碚区柳荫镇2021年预算执行情况和
2022年预算（草案）</t>
  </si>
  <si>
    <t>目    录</t>
  </si>
  <si>
    <t>一、2021年预算执行</t>
  </si>
  <si>
    <t>1、一般公共预算</t>
  </si>
  <si>
    <t>表1：2021年镇级一般公共预算收支执行表</t>
  </si>
  <si>
    <t>表2：2021年镇级一般公共预算本级支出执行表</t>
  </si>
  <si>
    <t>表3：2021年镇级一般公共预算转移支付支出执行表（分地区）</t>
  </si>
  <si>
    <t>表4：2021年镇级一般公共预算转移支付支出执行表（分项目）</t>
  </si>
  <si>
    <t>2、政府性基金预算</t>
  </si>
  <si>
    <t>表5：2021年镇级政府性基金预算收支执行表</t>
  </si>
  <si>
    <t>表6：2021年镇级政府性基金预算本级支出执行表</t>
  </si>
  <si>
    <t>表7：2021年镇级政府性基金转移支付支出执行表（分地区）</t>
  </si>
  <si>
    <t>表8：2021年镇级政府性基金转移支付支出执行表（分项目）</t>
  </si>
  <si>
    <t>3、国有资本经营预算</t>
  </si>
  <si>
    <t>表9：2021年镇级国有资本经营预算收支执行表</t>
  </si>
  <si>
    <t>4、社会保险基金预算</t>
  </si>
  <si>
    <t>表10：2021年全镇社会保险基金预算收支执行表</t>
  </si>
  <si>
    <t>表11：2021年全镇社会保险基金预算结余执行表</t>
  </si>
  <si>
    <t>二、2022年预算安排</t>
  </si>
  <si>
    <t xml:space="preserve">表12：2022年镇级一般公共预算收支预算表 </t>
  </si>
  <si>
    <t xml:space="preserve">表13：2022年镇级一般公共预算本级支出预算表 </t>
  </si>
  <si>
    <t>表14：2022年镇级一般公共预算本级支出预算表
     （按功能分类科目的基本支出和项目支出）</t>
  </si>
  <si>
    <t>表15：2022年镇级一般公共预算本级基本支出预算表 
      （按经济分类科目）</t>
  </si>
  <si>
    <t>表16：2022年镇级一般公共预算转移支付支出预算表（分地区）</t>
  </si>
  <si>
    <t>表17：2022年镇级一般公共预算转移支付支出预算表（分项目）</t>
  </si>
  <si>
    <t xml:space="preserve">表18：2022年镇级政府性基金预算收支预算表 </t>
  </si>
  <si>
    <t xml:space="preserve">表19：2022年镇级政府性基金预算本级支出预算表 </t>
  </si>
  <si>
    <t>表20：2022年镇级政府性基金预算转移支付支出预算表（分地区）</t>
  </si>
  <si>
    <t>表21：2022年镇级政府性基金预算转移支付支出预算表（分项目）</t>
  </si>
  <si>
    <t xml:space="preserve">表22：2022年镇级国有资本经营预算收支预算表 </t>
  </si>
  <si>
    <t>表23：2022年全镇社会保险基金预算收支预算表</t>
  </si>
  <si>
    <t>表24：2022年全镇社会保险基金预算结余预算表</t>
  </si>
  <si>
    <t>表1</t>
  </si>
  <si>
    <t>2021年镇级一般公共预算收支执行表</t>
  </si>
  <si>
    <t>单位：万元</t>
  </si>
  <si>
    <t>收      入</t>
  </si>
  <si>
    <t>预算数</t>
  </si>
  <si>
    <t>调整
预算数</t>
  </si>
  <si>
    <t>变动
预算数</t>
  </si>
  <si>
    <t>执行数</t>
  </si>
  <si>
    <t>执行数
为变动
预算数的%</t>
  </si>
  <si>
    <t>执行数为
上年决算
数的%</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</si>
  <si>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</si>
  <si>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</si>
  <si>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</si>
  <si>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</si>
  <si>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</si>
  <si>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</si>
  <si>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</si>
  <si>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</si>
  <si>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</si>
  <si>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</si>
  <si>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</si>
  <si>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</si>
  <si>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城市维护建设税</t>
  </si>
  <si>
    <t>五、教育支出</t>
  </si>
  <si>
    <t xml:space="preserve">    房产税</t>
  </si>
  <si>
    <t>六、科学技术支出</t>
  </si>
  <si>
    <t xml:space="preserve">    环境保护税</t>
  </si>
  <si>
    <t>七、文化旅游体育与传媒支出</t>
  </si>
  <si>
    <t xml:space="preserve">    车船税</t>
  </si>
  <si>
    <t>八、社会保障和就业支出</t>
  </si>
  <si>
    <t xml:space="preserve">    其他税收收入</t>
  </si>
  <si>
    <t>九、卫生健康支出</t>
  </si>
  <si>
    <t>二、非税收入</t>
  </si>
  <si>
    <t>十、节能环保支出</t>
  </si>
  <si>
    <t xml:space="preserve">    专项收入</t>
  </si>
  <si>
    <t>十一、城乡社区支出</t>
  </si>
  <si>
    <t xml:space="preserve">    行政事业性收费收入</t>
  </si>
  <si>
    <t>十二、农林水支出</t>
  </si>
  <si>
    <t xml:space="preserve">    罚没收入</t>
  </si>
  <si>
    <t>十三、交通运输支出</t>
  </si>
  <si>
    <t xml:space="preserve">    国有资源(资产)有偿使用收入</t>
  </si>
  <si>
    <t>十四、资源勘探工业信息等支出</t>
  </si>
  <si>
    <t xml:space="preserve">    捐赠收入</t>
  </si>
  <si>
    <t>十五、商业服务业等支出</t>
  </si>
  <si>
    <t xml:space="preserve">    政府住房基金收入</t>
  </si>
  <si>
    <t>十六、金融支出</t>
  </si>
  <si>
    <t xml:space="preserve">    其他收入</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</si>
  <si>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</si>
  <si>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</si>
  <si>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</si>
  <si>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</si>
  <si>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</si>
  <si>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</si>
  <si>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</si>
  <si>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</si>
  <si>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</si>
  <si>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</si>
  <si>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转移性支出合计</t>
  </si>
  <si>
    <t>一、上级助收入</t>
  </si>
  <si>
    <t>一、上解支出</t>
  </si>
  <si>
    <t>二、下级上解收入</t>
  </si>
  <si>
    <t>二、补助下级支出</t>
  </si>
  <si>
    <t>三、动用预算稳定调节基金</t>
  </si>
  <si>
    <t>三、地方政府债务还本支出</t>
  </si>
  <si>
    <t>四、调入资金</t>
  </si>
  <si>
    <t xml:space="preserve">    地方政府债券还本支出（本级财力）</t>
  </si>
  <si>
    <t xml:space="preserve">五、地方政府债务收入 </t>
  </si>
  <si>
    <t xml:space="preserve">    地方政府债券还本支出（再融资）</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</si>
  <si>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</si>
  <si>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</si>
  <si>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</si>
  <si>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</si>
  <si>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</si>
  <si>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</si>
  <si>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</si>
  <si>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</si>
  <si>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</si>
  <si>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</si>
  <si>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 xml:space="preserve">注：1.本表直观反映2021年一般公共预算收入与支出的平衡关系。
    2.收入总计（本级收入合计+转移性收入合计）=支出总计（本级支出合计+转移性支出合计）。
    3.变动预算数是指在调整预算数的基础上，根据预算法规定，因不需地方配套的上级专项转移支付增加、上年结转资金安排使用等不属于预算调整事项但引起预算收支变动后形成的预算数，下同。
    </t>
  </si>
  <si>
    <t>表2</t>
  </si>
  <si>
    <t>2021年镇级一般公共预算本级支出执行表</t>
  </si>
  <si>
    <t>支        出</t>
  </si>
  <si>
    <r>
      <rPr>
        <sz val="14"/>
        <rFont val="黑体"/>
        <charset val="134"/>
      </rPr>
      <t>执行数</t>
    </r>
  </si>
  <si>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</si>
  <si>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</si>
  <si>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</si>
  <si>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</si>
  <si>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</si>
  <si>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</si>
  <si>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</si>
  <si>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</si>
  <si>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</si>
  <si>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</si>
  <si>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</si>
  <si>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</si>
  <si>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</si>
  <si>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</si>
  <si>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</si>
  <si>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</si>
  <si>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</si>
  <si>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</si>
  <si>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</si>
  <si>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</si>
  <si>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</si>
  <si>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</si>
  <si>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</si>
  <si>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</si>
  <si>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</si>
  <si>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</si>
  <si>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</si>
  <si>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</si>
  <si>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</si>
  <si>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</si>
  <si>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</si>
  <si>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</si>
  <si>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</si>
  <si>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</si>
  <si>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</si>
  <si>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</si>
  <si>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</si>
  <si>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</si>
  <si>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</si>
  <si>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</si>
  <si>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</si>
  <si>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</si>
  <si>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</si>
  <si>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</si>
  <si>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</si>
  <si>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</si>
  <si>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</si>
  <si>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</si>
  <si>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</si>
  <si>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</si>
  <si>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</si>
  <si>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</si>
  <si>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</si>
  <si>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</si>
  <si>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</si>
  <si>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</si>
  <si>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</si>
  <si>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</si>
  <si>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</si>
  <si>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</si>
  <si>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</si>
  <si>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</si>
  <si>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</si>
  <si>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</si>
  <si>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</si>
  <si>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</si>
  <si>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</si>
  <si>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</si>
  <si>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</si>
  <si>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</si>
  <si>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</si>
  <si>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</si>
  <si>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</si>
  <si>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</si>
  <si>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</si>
  <si>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</si>
  <si>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</si>
  <si>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</si>
  <si>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</si>
  <si>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</si>
  <si>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</si>
  <si>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</si>
  <si>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</si>
  <si>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</si>
  <si>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</si>
  <si>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</si>
  <si>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</si>
  <si>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</si>
  <si>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</si>
  <si>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</si>
  <si>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</si>
  <si>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</si>
  <si>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</si>
  <si>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</si>
  <si>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</si>
  <si>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</si>
  <si>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</si>
  <si>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</si>
  <si>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</si>
  <si>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</si>
  <si>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</si>
  <si>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</si>
  <si>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</si>
  <si>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</si>
  <si>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</si>
  <si>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</si>
  <si>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</si>
  <si>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</si>
  <si>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</si>
  <si>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</si>
  <si>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</si>
  <si>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</si>
  <si>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</si>
  <si>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</si>
  <si>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</si>
  <si>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</si>
  <si>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</si>
  <si>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</si>
  <si>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</si>
  <si>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</si>
  <si>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</si>
  <si>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</si>
  <si>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</si>
  <si>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</si>
  <si>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</si>
  <si>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</si>
  <si>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</si>
  <si>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</si>
  <si>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</si>
  <si>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</si>
  <si>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</si>
  <si>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</si>
  <si>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</si>
  <si>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</si>
  <si>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</si>
  <si>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</si>
  <si>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</si>
  <si>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</si>
  <si>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</si>
  <si>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</si>
  <si>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</si>
  <si>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</si>
  <si>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</si>
  <si>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</si>
  <si>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</si>
  <si>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</si>
  <si>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</si>
  <si>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</si>
  <si>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</si>
  <si>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</si>
  <si>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</si>
  <si>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</si>
  <si>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</si>
  <si>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</si>
  <si>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</si>
  <si>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</si>
  <si>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</si>
  <si>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</si>
  <si>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</si>
  <si>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</si>
  <si>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</si>
  <si>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</si>
  <si>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</si>
  <si>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</si>
  <si>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</si>
  <si>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</si>
  <si>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</si>
  <si>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</si>
  <si>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</si>
  <si>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</si>
  <si>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</si>
  <si>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</si>
  <si>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</si>
  <si>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</si>
  <si>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</si>
  <si>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</si>
  <si>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</si>
  <si>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</si>
  <si>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</si>
  <si>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</si>
  <si>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</si>
  <si>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</si>
  <si>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</si>
  <si>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</si>
  <si>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</si>
  <si>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</si>
  <si>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</si>
  <si>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</si>
  <si>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</si>
  <si>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</si>
  <si>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</si>
  <si>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</si>
  <si>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</si>
  <si>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</si>
  <si>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</si>
  <si>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</si>
  <si>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</si>
  <si>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</si>
  <si>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</si>
  <si>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</si>
  <si>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</si>
  <si>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</si>
  <si>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</si>
  <si>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</si>
  <si>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</si>
  <si>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</si>
  <si>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</si>
  <si>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</si>
  <si>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</si>
  <si>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</si>
  <si>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</si>
  <si>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</si>
  <si>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</si>
  <si>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</si>
  <si>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</si>
  <si>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</si>
  <si>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</si>
  <si>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</si>
  <si>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</si>
  <si>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</si>
  <si>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</si>
  <si>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</si>
  <si>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</si>
  <si>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</si>
  <si>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</si>
  <si>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</si>
  <si>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</si>
  <si>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</si>
  <si>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</si>
  <si>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</si>
  <si>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</si>
  <si>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</si>
  <si>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</si>
  <si>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</si>
  <si>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</si>
  <si>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</si>
  <si>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</si>
  <si>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</si>
  <si>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</si>
  <si>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</si>
  <si>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</si>
  <si>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</si>
  <si>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</si>
  <si>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</si>
  <si>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</si>
  <si>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</si>
  <si>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</si>
  <si>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</si>
  <si>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</si>
  <si>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</si>
  <si>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</si>
  <si>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</si>
  <si>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</si>
  <si>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</si>
  <si>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</si>
  <si>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</si>
  <si>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</si>
  <si>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</si>
  <si>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</si>
  <si>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</si>
  <si>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</si>
  <si>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</si>
  <si>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</si>
  <si>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</si>
  <si>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</si>
  <si>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</si>
  <si>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</si>
  <si>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</si>
  <si>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</si>
  <si>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</si>
  <si>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</si>
  <si>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</si>
  <si>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</si>
  <si>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</si>
  <si>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</si>
  <si>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</si>
  <si>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</si>
  <si>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</si>
  <si>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</si>
  <si>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</si>
  <si>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</si>
  <si>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</si>
  <si>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</si>
  <si>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</si>
  <si>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</si>
  <si>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</si>
  <si>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</si>
  <si>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</si>
  <si>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</si>
  <si>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</si>
  <si>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</si>
  <si>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</si>
  <si>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</si>
  <si>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</si>
  <si>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</si>
  <si>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</si>
  <si>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</si>
  <si>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</si>
  <si>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</si>
  <si>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</si>
  <si>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</si>
  <si>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</si>
  <si>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</si>
  <si>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</si>
  <si>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</si>
  <si>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</si>
  <si>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</si>
  <si>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</si>
  <si>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</si>
  <si>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</si>
  <si>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</si>
  <si>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</si>
  <si>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</si>
  <si>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</si>
  <si>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</si>
  <si>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</si>
  <si>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</si>
  <si>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</si>
  <si>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</si>
  <si>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</si>
  <si>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</si>
  <si>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</si>
  <si>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</si>
  <si>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</si>
  <si>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</si>
  <si>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</si>
  <si>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</si>
  <si>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</si>
  <si>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</si>
  <si>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</si>
  <si>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</si>
  <si>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</si>
  <si>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</si>
  <si>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</si>
  <si>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</si>
  <si>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</si>
  <si>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</si>
  <si>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</si>
  <si>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</si>
  <si>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</si>
  <si>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</si>
  <si>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</si>
  <si>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</si>
  <si>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</si>
  <si>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</si>
  <si>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</si>
  <si>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</si>
  <si>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</si>
  <si>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</si>
  <si>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</si>
  <si>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</si>
  <si>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</si>
  <si>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</si>
  <si>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</si>
  <si>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</si>
  <si>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</si>
  <si>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</si>
  <si>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</si>
  <si>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</si>
  <si>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</si>
  <si>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</si>
  <si>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</si>
  <si>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</si>
  <si>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</si>
  <si>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</si>
  <si>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</si>
  <si>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</si>
  <si>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</si>
  <si>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</si>
  <si>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</si>
  <si>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</si>
  <si>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</si>
  <si>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</si>
  <si>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</si>
  <si>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</si>
  <si>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</si>
  <si>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</si>
  <si>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</si>
  <si>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</si>
  <si>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</si>
  <si>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</si>
  <si>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</si>
  <si>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</si>
  <si>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</si>
  <si>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</si>
  <si>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</si>
  <si>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</si>
  <si>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</si>
  <si>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</si>
  <si>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</si>
  <si>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</si>
  <si>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</si>
  <si>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</si>
  <si>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</si>
  <si>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</si>
  <si>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</si>
  <si>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</si>
  <si>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</si>
  <si>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</si>
  <si>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</si>
  <si>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</si>
  <si>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</si>
  <si>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</si>
  <si>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</si>
  <si>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</si>
  <si>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</si>
  <si>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</si>
  <si>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</si>
  <si>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</si>
  <si>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</si>
  <si>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</si>
  <si>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</si>
  <si>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</si>
  <si>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</si>
  <si>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</si>
  <si>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</si>
  <si>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</si>
  <si>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</si>
  <si>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</si>
  <si>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</si>
  <si>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</si>
  <si>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</si>
  <si>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</si>
  <si>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</si>
  <si>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</si>
  <si>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</si>
  <si>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</si>
  <si>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</si>
  <si>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</si>
  <si>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</si>
  <si>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</si>
  <si>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</si>
  <si>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</si>
  <si>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</si>
  <si>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</si>
  <si>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</si>
  <si>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</si>
  <si>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</si>
  <si>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</si>
  <si>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</si>
  <si>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</si>
  <si>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</si>
  <si>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</si>
  <si>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</si>
  <si>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</si>
  <si>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</si>
  <si>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</si>
  <si>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</si>
  <si>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</si>
  <si>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</si>
  <si>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</si>
  <si>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</si>
  <si>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</si>
  <si>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</si>
  <si>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</si>
  <si>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</si>
  <si>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</si>
  <si>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</si>
  <si>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</si>
  <si>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</si>
  <si>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</si>
  <si>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</si>
  <si>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</si>
  <si>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</si>
  <si>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</si>
  <si>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</si>
  <si>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</si>
  <si>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</si>
  <si>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</si>
  <si>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</si>
  <si>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</si>
  <si>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</si>
  <si>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</si>
  <si>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</si>
  <si>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</si>
  <si>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</si>
  <si>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</si>
  <si>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</si>
  <si>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</si>
  <si>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</si>
  <si>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</si>
  <si>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</si>
  <si>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</si>
  <si>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</si>
  <si>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</si>
  <si>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</si>
  <si>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</si>
  <si>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</si>
  <si>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</si>
  <si>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</si>
  <si>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</si>
  <si>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</si>
  <si>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</si>
  <si>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</si>
  <si>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</si>
  <si>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</si>
  <si>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</si>
  <si>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</si>
  <si>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</si>
  <si>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</si>
  <si>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</si>
  <si>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</si>
  <si>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</si>
  <si>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</si>
  <si>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</si>
  <si>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</si>
  <si>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</si>
  <si>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</si>
  <si>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</si>
  <si>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</si>
  <si>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</si>
  <si>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</si>
  <si>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</si>
  <si>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</si>
  <si>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</si>
  <si>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</si>
  <si>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</si>
  <si>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</si>
  <si>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</si>
  <si>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</si>
  <si>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</si>
  <si>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</si>
  <si>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</si>
  <si>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</si>
  <si>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</si>
  <si>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</si>
  <si>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</si>
  <si>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</si>
  <si>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</si>
  <si>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</si>
  <si>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</si>
  <si>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</si>
  <si>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</si>
  <si>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</si>
  <si>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</si>
  <si>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</si>
  <si>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</si>
  <si>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</si>
  <si>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</si>
  <si>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</si>
  <si>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</si>
  <si>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</si>
  <si>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</si>
  <si>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</si>
  <si>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</si>
  <si>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</si>
  <si>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</si>
  <si>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</si>
  <si>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</si>
  <si>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</si>
  <si>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</si>
  <si>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</si>
  <si>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</si>
  <si>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</si>
  <si>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</si>
  <si>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</si>
  <si>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</si>
  <si>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</si>
  <si>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</si>
  <si>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</si>
  <si>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</si>
  <si>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</si>
  <si>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</si>
  <si>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</si>
  <si>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</si>
  <si>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</si>
  <si>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</si>
  <si>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</si>
  <si>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</si>
  <si>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</si>
  <si>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</si>
  <si>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</si>
  <si>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</si>
  <si>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</si>
  <si>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</si>
  <si>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</si>
  <si>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</si>
  <si>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</si>
  <si>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</si>
  <si>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</si>
  <si>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</si>
  <si>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</si>
  <si>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</si>
  <si>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</si>
  <si>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</si>
  <si>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</si>
  <si>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</si>
  <si>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</si>
  <si>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</si>
  <si>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</si>
  <si>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</si>
  <si>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</si>
  <si>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</si>
  <si>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</si>
  <si>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</si>
  <si>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</si>
  <si>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</si>
  <si>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</si>
  <si>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</si>
  <si>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</si>
  <si>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</si>
  <si>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</si>
  <si>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</si>
  <si>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</si>
  <si>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</si>
  <si>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</si>
  <si>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</si>
  <si>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</si>
  <si>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</si>
  <si>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</si>
  <si>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</si>
  <si>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</si>
  <si>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</si>
  <si>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</si>
  <si>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</si>
  <si>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</si>
  <si>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</si>
  <si>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</si>
  <si>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</si>
  <si>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</si>
  <si>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</si>
  <si>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</si>
  <si>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</si>
  <si>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</si>
  <si>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</si>
  <si>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</si>
  <si>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</si>
  <si>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</si>
  <si>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</si>
  <si>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</si>
  <si>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</si>
  <si>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</si>
  <si>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</si>
  <si>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</si>
  <si>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</si>
  <si>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</si>
  <si>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</si>
  <si>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</si>
  <si>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</si>
  <si>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</si>
  <si>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</si>
  <si>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</si>
  <si>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</si>
  <si>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</si>
  <si>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</si>
  <si>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</si>
  <si>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</si>
  <si>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</si>
  <si>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</si>
  <si>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</si>
  <si>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</si>
  <si>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</si>
  <si>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</si>
  <si>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</si>
  <si>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</si>
  <si>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</si>
  <si>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</si>
  <si>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</si>
  <si>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</si>
  <si>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</si>
  <si>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</si>
  <si>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</si>
  <si>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</si>
  <si>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</si>
  <si>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</si>
  <si>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</si>
  <si>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</si>
  <si>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</si>
  <si>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</si>
  <si>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</si>
  <si>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</si>
  <si>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</si>
  <si>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</si>
  <si>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</si>
  <si>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</si>
  <si>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</si>
  <si>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</si>
  <si>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</si>
  <si>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</si>
  <si>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</si>
  <si>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</si>
  <si>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</si>
  <si>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</si>
  <si>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</si>
  <si>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</si>
  <si>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</si>
  <si>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</si>
  <si>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</si>
  <si>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</si>
  <si>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</si>
  <si>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</si>
  <si>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</si>
  <si>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</si>
  <si>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</si>
  <si>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</si>
  <si>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</si>
  <si>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</si>
  <si>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</si>
  <si>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</si>
  <si>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</si>
  <si>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</si>
  <si>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</si>
  <si>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</si>
  <si>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</si>
  <si>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</si>
  <si>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</si>
  <si>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</si>
  <si>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</si>
  <si>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</si>
  <si>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</si>
  <si>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</si>
  <si>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</si>
  <si>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</si>
  <si>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</si>
  <si>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</si>
  <si>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</si>
  <si>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</si>
  <si>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</si>
  <si>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</si>
  <si>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</si>
  <si>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</si>
  <si>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</si>
  <si>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</si>
  <si>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</si>
  <si>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</si>
  <si>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</si>
  <si>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</si>
  <si>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</si>
  <si>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</si>
  <si>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</si>
  <si>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</si>
  <si>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</si>
  <si>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</si>
  <si>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</si>
  <si>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</si>
  <si>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</si>
  <si>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</si>
  <si>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</si>
  <si>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</si>
  <si>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</si>
  <si>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</si>
  <si>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</si>
  <si>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</si>
  <si>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</si>
  <si>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</si>
  <si>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</si>
  <si>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</si>
  <si>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</si>
  <si>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</si>
  <si>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</si>
  <si>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</si>
  <si>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</si>
  <si>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</si>
  <si>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</si>
  <si>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</si>
  <si>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</si>
  <si>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</si>
  <si>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</si>
  <si>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</si>
  <si>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</si>
  <si>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</si>
  <si>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</si>
  <si>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</si>
  <si>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</si>
  <si>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</si>
  <si>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</si>
  <si>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</si>
  <si>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</si>
  <si>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</si>
  <si>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</si>
  <si>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</si>
  <si>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</si>
  <si>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</si>
  <si>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</si>
  <si>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</si>
  <si>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</si>
  <si>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</si>
  <si>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</si>
  <si>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</si>
  <si>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</si>
  <si>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</si>
  <si>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</si>
  <si>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</si>
  <si>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</si>
  <si>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</si>
  <si>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</si>
  <si>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</si>
  <si>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</si>
  <si>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</si>
  <si>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</si>
  <si>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</si>
  <si>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</si>
  <si>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</si>
  <si>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</si>
  <si>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</si>
  <si>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</si>
  <si>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</si>
  <si>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</si>
  <si>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</si>
  <si>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</si>
  <si>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</si>
  <si>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</si>
  <si>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</si>
  <si>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</si>
  <si>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</si>
  <si>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</si>
  <si>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</si>
  <si>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</si>
  <si>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</si>
  <si>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</si>
  <si>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</si>
  <si>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</si>
  <si>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</si>
  <si>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</si>
  <si>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</si>
  <si>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</si>
  <si>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</si>
  <si>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</si>
  <si>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</si>
  <si>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</si>
  <si>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</si>
  <si>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</si>
  <si>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</si>
  <si>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</si>
  <si>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</si>
  <si>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</si>
  <si>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</si>
  <si>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</si>
  <si>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</si>
  <si>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</si>
  <si>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</si>
  <si>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</si>
  <si>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</si>
  <si>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</si>
  <si>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</si>
  <si>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</si>
  <si>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</si>
  <si>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</si>
  <si>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</si>
  <si>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</si>
  <si>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</si>
  <si>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</si>
  <si>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</si>
  <si>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</si>
  <si>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</si>
  <si>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</si>
  <si>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</si>
  <si>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</si>
  <si>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</si>
  <si>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</si>
  <si>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</si>
  <si>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</si>
  <si>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</si>
  <si>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</si>
  <si>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</si>
  <si>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</si>
  <si>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</si>
  <si>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</si>
  <si>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</si>
  <si>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</si>
  <si>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</si>
  <si>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</si>
  <si>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</si>
  <si>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</si>
  <si>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</si>
  <si>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</si>
  <si>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</si>
  <si>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</si>
  <si>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</si>
  <si>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</si>
  <si>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</si>
  <si>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</si>
  <si>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</si>
  <si>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</si>
  <si>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</si>
  <si>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</si>
  <si>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</si>
  <si>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</si>
  <si>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</si>
  <si>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</si>
  <si>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</si>
  <si>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</si>
  <si>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</si>
  <si>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</si>
  <si>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</si>
  <si>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</si>
  <si>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</si>
  <si>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</si>
  <si>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</si>
  <si>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</si>
  <si>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</si>
  <si>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</si>
  <si>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</si>
  <si>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</si>
  <si>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</si>
  <si>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</si>
  <si>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</si>
  <si>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</si>
  <si>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</si>
  <si>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</si>
  <si>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</si>
  <si>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</si>
  <si>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</si>
  <si>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</si>
  <si>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</si>
  <si>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</si>
  <si>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</si>
  <si>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</si>
  <si>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</si>
  <si>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</si>
  <si>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</si>
  <si>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</si>
  <si>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</si>
  <si>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</si>
  <si>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</si>
  <si>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</si>
  <si>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</si>
  <si>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</si>
  <si>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</si>
  <si>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</si>
  <si>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</si>
  <si>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</si>
  <si>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</si>
  <si>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</si>
  <si>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</si>
  <si>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</si>
  <si>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</si>
  <si>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</si>
  <si>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</si>
  <si>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</si>
  <si>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</si>
  <si>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</si>
  <si>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</si>
  <si>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</si>
  <si>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</si>
  <si>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</si>
  <si>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</si>
  <si>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</si>
  <si>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</si>
  <si>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</si>
  <si>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</si>
  <si>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</si>
  <si>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</si>
  <si>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</si>
  <si>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</si>
  <si>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</si>
  <si>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</si>
  <si>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</si>
  <si>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</si>
  <si>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</si>
  <si>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</si>
  <si>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</si>
  <si>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</si>
  <si>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</si>
  <si>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</si>
  <si>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</si>
  <si>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</si>
  <si>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</si>
  <si>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</si>
  <si>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</si>
  <si>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</si>
  <si>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</si>
  <si>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</si>
  <si>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</si>
  <si>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</si>
  <si>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</si>
  <si>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</si>
  <si>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</si>
  <si>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</si>
  <si>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</si>
  <si>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</si>
  <si>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</si>
  <si>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</si>
  <si>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</si>
  <si>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</si>
  <si>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</si>
  <si>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</si>
  <si>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</si>
  <si>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</si>
  <si>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</si>
  <si>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</si>
  <si>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</si>
  <si>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</si>
  <si>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</si>
  <si>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</si>
  <si>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</si>
  <si>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</si>
  <si>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</si>
  <si>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</si>
  <si>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</si>
  <si>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</si>
  <si>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</si>
  <si>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</si>
  <si>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</si>
  <si>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</si>
  <si>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</si>
  <si>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</si>
  <si>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</si>
  <si>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</si>
  <si>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</si>
  <si>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</si>
  <si>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</si>
  <si>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</si>
  <si>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</si>
  <si>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</si>
  <si>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</si>
  <si>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</si>
  <si>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</si>
  <si>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</si>
  <si>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</si>
  <si>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</si>
  <si>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</si>
  <si>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</si>
  <si>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</si>
  <si>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</si>
  <si>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</si>
  <si>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</si>
  <si>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</si>
  <si>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</si>
  <si>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</si>
  <si>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</si>
  <si>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</si>
  <si>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</si>
  <si>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</si>
  <si>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</si>
  <si>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机关服务</t>
  </si>
  <si>
    <t>战略规划与实施</t>
  </si>
  <si>
    <t>日常经济运行调节</t>
  </si>
  <si>
    <t>社会事业发展规划</t>
  </si>
  <si>
    <t>经济体制改革研究</t>
  </si>
  <si>
    <t>物价管理</t>
  </si>
  <si>
    <t>应对气候变化管理事务</t>
  </si>
  <si>
    <t>事业运行</t>
  </si>
  <si>
    <t>其他发展与改革事务支出</t>
  </si>
  <si>
    <t>统计信息事务</t>
  </si>
  <si>
    <t>行政运行</t>
  </si>
  <si>
    <t>一般行政管理事务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</si>
  <si>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</si>
  <si>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</si>
  <si>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</si>
  <si>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</si>
  <si>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</si>
  <si>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</si>
  <si>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</si>
  <si>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</si>
  <si>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</si>
  <si>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</si>
  <si>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</si>
  <si>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</si>
  <si>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</si>
  <si>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</si>
  <si>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</si>
  <si>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</si>
  <si>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</si>
  <si>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</si>
  <si>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</si>
  <si>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</si>
  <si>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</si>
  <si>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</si>
  <si>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</si>
  <si>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</si>
  <si>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</si>
  <si>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</si>
  <si>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</si>
  <si>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</si>
  <si>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</si>
  <si>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</si>
  <si>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</si>
  <si>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</si>
  <si>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</si>
  <si>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</si>
  <si>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</si>
  <si>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</si>
  <si>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</si>
  <si>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</si>
  <si>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</si>
  <si>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</si>
  <si>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</si>
  <si>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</si>
  <si>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</si>
  <si>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</si>
  <si>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</si>
  <si>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</si>
  <si>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</si>
  <si>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</si>
  <si>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</si>
  <si>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</si>
  <si>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</si>
  <si>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</si>
  <si>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</si>
  <si>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</si>
  <si>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</si>
  <si>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</si>
  <si>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</si>
  <si>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</si>
  <si>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</si>
  <si>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</si>
  <si>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</si>
  <si>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</si>
  <si>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</si>
  <si>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</si>
  <si>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</si>
  <si>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</si>
  <si>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</si>
  <si>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</si>
  <si>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</si>
  <si>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</si>
  <si>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</si>
  <si>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参政议政</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</si>
  <si>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</si>
  <si>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</si>
  <si>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</si>
  <si>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</si>
  <si>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</si>
  <si>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</si>
  <si>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</si>
  <si>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</si>
  <si>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</si>
  <si>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</si>
  <si>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</si>
  <si>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</si>
  <si>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</si>
  <si>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</si>
  <si>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</si>
  <si>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</si>
  <si>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</si>
  <si>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</si>
  <si>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</si>
  <si>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</si>
  <si>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</si>
  <si>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</si>
  <si>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</si>
  <si>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</si>
  <si>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</si>
  <si>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</si>
  <si>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</si>
  <si>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</si>
  <si>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</si>
  <si>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</si>
  <si>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</si>
  <si>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</si>
  <si>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</si>
  <si>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</si>
  <si>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</si>
  <si>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</si>
  <si>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</si>
  <si>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</si>
  <si>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</si>
  <si>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</si>
  <si>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</si>
  <si>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</si>
  <si>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</si>
  <si>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</si>
  <si>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</si>
  <si>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</si>
  <si>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</si>
  <si>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</si>
  <si>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</si>
  <si>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</si>
  <si>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</si>
  <si>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</si>
  <si>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</si>
  <si>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</si>
  <si>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</si>
  <si>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</si>
  <si>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</si>
  <si>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</si>
  <si>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</si>
  <si>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</si>
  <si>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</si>
  <si>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</si>
  <si>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</si>
  <si>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</si>
  <si>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</si>
  <si>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</si>
  <si>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</si>
  <si>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</si>
  <si>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</si>
  <si>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</si>
  <si>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</si>
  <si>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</si>
  <si>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</si>
  <si>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</si>
  <si>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</si>
  <si>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</si>
  <si>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</si>
  <si>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</si>
  <si>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</si>
  <si>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</si>
  <si>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</si>
  <si>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</si>
  <si>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</si>
  <si>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</si>
  <si>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</si>
  <si>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</si>
  <si>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</si>
  <si>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</si>
  <si>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</si>
  <si>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</si>
  <si>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</si>
  <si>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</si>
  <si>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</si>
  <si>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</si>
  <si>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</si>
  <si>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</si>
  <si>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</si>
  <si>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</si>
  <si>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</si>
  <si>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</si>
  <si>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</si>
  <si>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</si>
  <si>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</si>
  <si>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</si>
  <si>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</si>
  <si>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</si>
  <si>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</si>
  <si>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</si>
  <si>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</si>
  <si>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</si>
  <si>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</si>
  <si>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</si>
  <si>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</si>
  <si>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</si>
  <si>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</si>
  <si>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</si>
  <si>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</si>
  <si>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</si>
  <si>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</si>
  <si>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</si>
  <si>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</si>
  <si>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</si>
  <si>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</si>
  <si>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</si>
  <si>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</si>
  <si>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</si>
  <si>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</si>
  <si>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</si>
  <si>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</si>
  <si>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</si>
  <si>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</si>
  <si>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</si>
  <si>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</si>
  <si>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</si>
  <si>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</si>
  <si>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</si>
  <si>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</si>
  <si>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</si>
  <si>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</si>
  <si>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</si>
  <si>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</si>
  <si>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</si>
  <si>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</si>
  <si>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</si>
  <si>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</si>
  <si>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</si>
  <si>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</si>
  <si>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</si>
  <si>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</si>
  <si>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</si>
  <si>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</si>
  <si>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</si>
  <si>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</si>
  <si>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</si>
  <si>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</si>
  <si>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</si>
  <si>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</si>
  <si>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</si>
  <si>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</si>
  <si>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</si>
  <si>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</si>
  <si>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</si>
  <si>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</si>
  <si>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</si>
  <si>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</si>
  <si>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</si>
  <si>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</si>
  <si>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</si>
  <si>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</si>
  <si>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</si>
  <si>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</si>
  <si>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</si>
  <si>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</si>
  <si>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</si>
  <si>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</si>
  <si>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</si>
  <si>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</si>
  <si>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</si>
  <si>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</si>
  <si>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</si>
  <si>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</si>
  <si>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</si>
  <si>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</si>
  <si>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</si>
  <si>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</si>
  <si>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</si>
  <si>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</si>
  <si>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</si>
  <si>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</si>
  <si>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</si>
  <si>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</si>
  <si>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</si>
  <si>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</si>
  <si>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</si>
  <si>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</si>
  <si>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</si>
  <si>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</si>
  <si>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</si>
  <si>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</si>
  <si>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</si>
  <si>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</si>
  <si>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</si>
  <si>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</si>
  <si>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</si>
  <si>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</si>
  <si>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</si>
  <si>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</si>
  <si>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</si>
  <si>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</si>
  <si>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</si>
  <si>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</si>
  <si>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</si>
  <si>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</si>
  <si>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</si>
  <si>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</si>
  <si>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</si>
  <si>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</si>
  <si>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</si>
  <si>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</si>
  <si>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</si>
  <si>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</si>
  <si>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</si>
  <si>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</si>
  <si>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</si>
  <si>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</si>
  <si>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</si>
  <si>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</si>
  <si>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</si>
  <si>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</si>
  <si>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</si>
  <si>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</si>
  <si>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</si>
  <si>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</si>
  <si>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</si>
  <si>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</si>
  <si>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</si>
  <si>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</si>
  <si>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</si>
  <si>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</si>
  <si>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</si>
  <si>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</si>
  <si>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</si>
  <si>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</si>
  <si>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</si>
  <si>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</si>
  <si>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</si>
  <si>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</si>
  <si>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</si>
  <si>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</si>
  <si>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</si>
  <si>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</si>
  <si>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</si>
  <si>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</si>
  <si>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</si>
  <si>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</si>
  <si>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</si>
  <si>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</si>
  <si>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</si>
  <si>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</si>
  <si>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</si>
  <si>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</si>
  <si>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</si>
  <si>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</si>
  <si>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</si>
  <si>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</si>
  <si>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</si>
  <si>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</si>
  <si>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</si>
  <si>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</si>
  <si>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</si>
  <si>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</si>
  <si>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</si>
  <si>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</si>
  <si>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</si>
  <si>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</si>
  <si>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</si>
  <si>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</si>
  <si>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</si>
  <si>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</si>
  <si>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</si>
  <si>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</si>
  <si>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</si>
  <si>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</si>
  <si>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</si>
  <si>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</si>
  <si>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</si>
  <si>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</si>
  <si>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</si>
  <si>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</si>
  <si>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</si>
  <si>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</si>
  <si>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</si>
  <si>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</si>
  <si>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</si>
  <si>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</si>
  <si>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</si>
  <si>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</si>
  <si>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</si>
  <si>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</si>
  <si>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</si>
  <si>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</si>
  <si>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</si>
  <si>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</si>
  <si>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</si>
  <si>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</si>
  <si>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</si>
  <si>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</si>
  <si>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</si>
  <si>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</si>
  <si>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</si>
  <si>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</si>
  <si>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</si>
  <si>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</si>
  <si>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</si>
  <si>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</si>
  <si>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</si>
  <si>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</si>
  <si>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</si>
  <si>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</si>
  <si>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</si>
  <si>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</si>
  <si>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</si>
  <si>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</si>
  <si>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</si>
  <si>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</si>
  <si>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</si>
  <si>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</si>
  <si>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</si>
  <si>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</si>
  <si>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</si>
  <si>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</si>
  <si>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</si>
  <si>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</si>
  <si>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</si>
  <si>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</si>
  <si>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</si>
  <si>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</si>
  <si>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</si>
  <si>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</si>
  <si>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</si>
  <si>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</si>
  <si>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</si>
  <si>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</si>
  <si>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</si>
  <si>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</si>
  <si>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</si>
  <si>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</si>
  <si>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</si>
  <si>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</si>
  <si>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</si>
  <si>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</si>
  <si>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</si>
  <si>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</si>
  <si>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</si>
  <si>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</si>
  <si>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</si>
  <si>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</si>
  <si>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</si>
  <si>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</si>
  <si>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</si>
  <si>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</si>
  <si>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</si>
  <si>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</si>
  <si>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</si>
  <si>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</si>
  <si>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</si>
  <si>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</si>
  <si>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</si>
  <si>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</si>
  <si>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</si>
  <si>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</si>
  <si>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</si>
  <si>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</si>
  <si>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</si>
  <si>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</si>
  <si>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</si>
  <si>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</si>
  <si>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</si>
  <si>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</si>
  <si>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</si>
  <si>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</si>
  <si>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</si>
  <si>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</si>
  <si>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</si>
  <si>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</si>
  <si>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</si>
  <si>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</si>
  <si>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</si>
  <si>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</si>
  <si>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</si>
  <si>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</si>
  <si>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</si>
  <si>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</si>
  <si>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</si>
  <si>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</si>
  <si>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</si>
  <si>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</si>
  <si>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</si>
  <si>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</si>
  <si>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</si>
  <si>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</si>
  <si>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</si>
  <si>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</si>
  <si>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</si>
  <si>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</si>
  <si>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</si>
  <si>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</si>
  <si>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</si>
  <si>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</si>
  <si>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</si>
  <si>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</si>
  <si>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</si>
  <si>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</si>
  <si>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</si>
  <si>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</si>
  <si>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</si>
  <si>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</si>
  <si>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</si>
  <si>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</si>
  <si>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</si>
  <si>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</si>
  <si>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</si>
  <si>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</si>
  <si>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</si>
  <si>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</si>
  <si>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</si>
  <si>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</si>
  <si>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</si>
  <si>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</si>
  <si>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</si>
  <si>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</si>
  <si>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</si>
  <si>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</si>
  <si>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</si>
  <si>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</si>
  <si>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</si>
  <si>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</si>
  <si>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</si>
  <si>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</si>
  <si>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</si>
  <si>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</si>
  <si>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</si>
  <si>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</si>
  <si>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</si>
  <si>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</si>
  <si>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</si>
  <si>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</si>
  <si>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</si>
  <si>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</si>
  <si>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</si>
  <si>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</si>
  <si>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</si>
  <si>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</si>
  <si>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</si>
  <si>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</si>
  <si>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</si>
  <si>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</si>
  <si>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</si>
  <si>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</si>
  <si>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</si>
  <si>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</si>
  <si>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</si>
  <si>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</si>
  <si>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</si>
  <si>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</si>
  <si>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</si>
  <si>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</si>
  <si>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</si>
  <si>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</si>
  <si>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</si>
  <si>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</si>
  <si>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</si>
  <si>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</si>
  <si>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</si>
  <si>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</si>
  <si>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</si>
  <si>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</si>
  <si>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</si>
  <si>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</si>
  <si>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</si>
  <si>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</si>
  <si>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</si>
  <si>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</si>
  <si>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</si>
  <si>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</si>
  <si>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</si>
  <si>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</si>
  <si>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</si>
  <si>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</si>
  <si>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</si>
  <si>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</si>
  <si>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</si>
  <si>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</si>
  <si>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</si>
  <si>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</si>
  <si>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</si>
  <si>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</si>
  <si>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</si>
  <si>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</si>
  <si>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</si>
  <si>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</si>
  <si>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</si>
  <si>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</si>
  <si>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</si>
  <si>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</si>
  <si>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</si>
  <si>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</si>
  <si>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</si>
  <si>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</si>
  <si>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</si>
  <si>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</si>
  <si>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</si>
  <si>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</si>
  <si>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</si>
  <si>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</si>
  <si>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</si>
  <si>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</si>
  <si>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</si>
  <si>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</si>
  <si>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</si>
  <si>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</si>
  <si>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</si>
  <si>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</si>
  <si>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</si>
  <si>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</si>
  <si>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</si>
  <si>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</si>
  <si>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</si>
  <si>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</si>
  <si>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</si>
  <si>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</si>
  <si>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</si>
  <si>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</si>
  <si>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</si>
  <si>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</si>
  <si>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</si>
  <si>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</si>
  <si>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</si>
  <si>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</si>
  <si>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</si>
  <si>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</si>
  <si>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</si>
  <si>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</si>
  <si>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</si>
  <si>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</si>
  <si>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</si>
  <si>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</si>
  <si>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</si>
  <si>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</si>
  <si>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</si>
  <si>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</si>
  <si>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</si>
  <si>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</si>
  <si>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</si>
  <si>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</si>
  <si>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</si>
  <si>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</si>
  <si>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</si>
  <si>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</si>
  <si>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</si>
  <si>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</si>
  <si>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</si>
  <si>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</si>
  <si>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</si>
  <si>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</si>
  <si>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</si>
  <si>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</si>
  <si>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</si>
  <si>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</si>
  <si>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</si>
  <si>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</si>
  <si>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</si>
  <si>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</si>
  <si>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</si>
  <si>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</si>
  <si>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</si>
  <si>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</si>
  <si>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</si>
  <si>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</si>
  <si>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</si>
  <si>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</si>
  <si>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</si>
  <si>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</si>
  <si>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</si>
  <si>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</si>
  <si>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</si>
  <si>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</si>
  <si>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</si>
  <si>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</si>
  <si>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</si>
  <si>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</si>
  <si>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</si>
  <si>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</si>
  <si>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</si>
  <si>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</si>
  <si>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</si>
  <si>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</si>
  <si>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</si>
  <si>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</si>
  <si>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</si>
  <si>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</si>
  <si>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</si>
  <si>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</si>
  <si>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</si>
  <si>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</si>
  <si>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</si>
  <si>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</si>
  <si>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</si>
  <si>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</si>
  <si>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</si>
  <si>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</si>
  <si>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</si>
  <si>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</si>
  <si>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</si>
  <si>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</si>
  <si>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</si>
  <si>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</si>
  <si>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</si>
  <si>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</si>
  <si>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</si>
  <si>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</si>
  <si>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</si>
  <si>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</si>
  <si>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</si>
  <si>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</si>
  <si>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</si>
  <si>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</si>
  <si>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</si>
  <si>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</si>
  <si>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</si>
  <si>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</si>
  <si>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</si>
  <si>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</si>
  <si>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</si>
  <si>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</si>
  <si>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</si>
  <si>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</si>
  <si>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</si>
  <si>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</si>
  <si>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</si>
  <si>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</si>
  <si>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</si>
  <si>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</si>
  <si>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</si>
  <si>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</si>
  <si>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</si>
  <si>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</si>
  <si>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</si>
  <si>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</si>
  <si>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</si>
  <si>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</si>
  <si>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</si>
  <si>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</si>
  <si>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</si>
  <si>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</si>
  <si>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</si>
  <si>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</si>
  <si>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</si>
  <si>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</si>
  <si>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</si>
  <si>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</si>
  <si>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</si>
  <si>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</si>
  <si>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</si>
  <si>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</si>
  <si>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</si>
  <si>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</si>
  <si>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</si>
  <si>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</si>
  <si>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</si>
  <si>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</si>
  <si>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</si>
  <si>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</si>
  <si>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</si>
  <si>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</si>
  <si>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</si>
  <si>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</si>
  <si>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</si>
  <si>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</si>
  <si>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</si>
  <si>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</si>
  <si>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</si>
  <si>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</si>
  <si>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</si>
  <si>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</si>
  <si>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</si>
  <si>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</si>
  <si>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</si>
  <si>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</si>
  <si>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</si>
  <si>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</si>
  <si>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</si>
  <si>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</si>
  <si>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</si>
  <si>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</si>
  <si>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</si>
  <si>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</si>
  <si>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</si>
  <si>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</si>
  <si>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</si>
  <si>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</si>
  <si>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</si>
  <si>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</si>
  <si>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</si>
  <si>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</si>
  <si>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</si>
  <si>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</si>
  <si>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</si>
  <si>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</si>
  <si>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</si>
  <si>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</si>
  <si>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</si>
  <si>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</si>
  <si>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</si>
  <si>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</si>
  <si>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</si>
  <si>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</si>
  <si>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</si>
  <si>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</si>
  <si>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</si>
  <si>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</si>
  <si>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</si>
  <si>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</si>
  <si>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</si>
  <si>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</si>
  <si>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</si>
  <si>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</si>
  <si>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</si>
  <si>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</si>
  <si>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</si>
  <si>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</si>
  <si>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</si>
  <si>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</si>
  <si>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</si>
  <si>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</si>
  <si>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</si>
  <si>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</si>
  <si>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</si>
  <si>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</si>
  <si>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</si>
  <si>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</si>
  <si>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</si>
  <si>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</si>
  <si>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</si>
  <si>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</si>
  <si>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</si>
  <si>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</si>
  <si>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</si>
  <si>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</si>
  <si>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</si>
  <si>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</si>
  <si>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</si>
  <si>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</si>
  <si>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</si>
  <si>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</si>
  <si>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</si>
  <si>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</si>
  <si>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</si>
  <si>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</si>
  <si>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</si>
  <si>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</si>
  <si>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</si>
  <si>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</si>
  <si>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</si>
  <si>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</si>
  <si>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</si>
  <si>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</si>
  <si>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</si>
  <si>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</si>
  <si>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</si>
  <si>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</si>
  <si>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</si>
  <si>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</si>
  <si>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</si>
  <si>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</si>
  <si>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</si>
  <si>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</si>
  <si>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</si>
  <si>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</si>
  <si>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</si>
  <si>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</si>
  <si>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</si>
  <si>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</si>
  <si>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</si>
  <si>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</si>
  <si>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</si>
  <si>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</si>
  <si>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</si>
  <si>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</si>
  <si>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</si>
  <si>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</si>
  <si>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</si>
  <si>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</si>
  <si>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</si>
  <si>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</si>
  <si>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</si>
  <si>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</si>
  <si>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</si>
  <si>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</si>
  <si>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</si>
  <si>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</si>
  <si>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</si>
  <si>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</si>
  <si>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</si>
  <si>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</si>
  <si>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</si>
  <si>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</si>
  <si>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</si>
  <si>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</si>
  <si>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</si>
  <si>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</si>
  <si>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</si>
  <si>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</si>
  <si>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</si>
  <si>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</si>
  <si>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</si>
  <si>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</si>
  <si>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</si>
  <si>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</si>
  <si>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</si>
  <si>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</si>
  <si>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</si>
  <si>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</si>
  <si>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</si>
  <si>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</si>
  <si>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</si>
  <si>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</si>
  <si>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</si>
  <si>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</si>
  <si>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</si>
  <si>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</si>
  <si>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</si>
  <si>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</si>
  <si>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</si>
  <si>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</si>
  <si>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</si>
  <si>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交通运输</t>
  </si>
  <si>
    <t>住房保障</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</si>
  <si>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</si>
  <si>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</si>
  <si>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</si>
  <si>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</si>
  <si>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</si>
  <si>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</si>
  <si>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</si>
  <si>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</si>
  <si>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</si>
  <si>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</si>
  <si>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</si>
  <si>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</si>
  <si>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</si>
  <si>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</si>
  <si>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</si>
  <si>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</si>
  <si>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</si>
  <si>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</si>
  <si>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</si>
  <si>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</si>
  <si>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</si>
  <si>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</si>
  <si>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</si>
  <si>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</si>
  <si>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</si>
  <si>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</si>
  <si>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</si>
  <si>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</si>
  <si>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</si>
  <si>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</si>
  <si>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</si>
  <si>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</si>
  <si>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</si>
  <si>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</si>
  <si>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</si>
  <si>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</si>
  <si>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</si>
  <si>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</si>
  <si>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</si>
  <si>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</si>
  <si>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</si>
  <si>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</si>
  <si>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</si>
  <si>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</si>
  <si>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</si>
  <si>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</si>
  <si>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</si>
  <si>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</si>
  <si>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</si>
  <si>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</si>
  <si>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</si>
  <si>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</si>
  <si>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</si>
  <si>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</si>
  <si>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</si>
  <si>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</si>
  <si>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</si>
  <si>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</si>
  <si>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</si>
  <si>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</si>
  <si>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</si>
  <si>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</si>
  <si>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</si>
  <si>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</si>
  <si>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</si>
  <si>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</si>
  <si>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</si>
  <si>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</si>
  <si>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</si>
  <si>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</si>
  <si>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</si>
  <si>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</si>
  <si>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</si>
  <si>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</si>
  <si>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</si>
  <si>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</si>
  <si>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</si>
  <si>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</si>
  <si>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</si>
  <si>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</si>
  <si>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</si>
  <si>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</si>
  <si>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</si>
  <si>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</si>
  <si>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</si>
  <si>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</si>
  <si>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</si>
  <si>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</si>
  <si>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</si>
  <si>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</si>
  <si>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</si>
  <si>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</si>
  <si>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</si>
  <si>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</si>
  <si>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</si>
  <si>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</si>
  <si>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</si>
  <si>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</si>
  <si>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</si>
  <si>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</si>
  <si>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</si>
  <si>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</si>
  <si>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</si>
  <si>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</si>
  <si>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</si>
  <si>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</si>
  <si>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</si>
  <si>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</si>
  <si>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</si>
  <si>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</si>
  <si>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</si>
  <si>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</si>
  <si>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</si>
  <si>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</si>
  <si>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</si>
  <si>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</si>
  <si>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</si>
  <si>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</si>
  <si>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</si>
  <si>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</si>
  <si>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</si>
  <si>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</si>
  <si>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</si>
  <si>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</si>
  <si>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</si>
  <si>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</si>
  <si>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</si>
  <si>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</si>
  <si>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</si>
  <si>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</si>
  <si>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</si>
  <si>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</si>
  <si>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</si>
  <si>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</si>
  <si>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</si>
  <si>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</si>
  <si>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</si>
  <si>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</si>
  <si>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</si>
  <si>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</si>
  <si>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</si>
  <si>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</si>
  <si>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</si>
  <si>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</si>
  <si>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</si>
  <si>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</si>
  <si>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</si>
  <si>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地方政府一般债务付息支出</t>
  </si>
  <si>
    <t>地方政府一般债券付息支出</t>
  </si>
  <si>
    <t>地方政府一般债务发行费用支出</t>
  </si>
  <si>
    <t>注：本表详细反映2021年一般公共预算本级支出情况，按预算法要求细化到功能分类项级科目。</t>
  </si>
  <si>
    <t xml:space="preserve">                                </t>
  </si>
  <si>
    <t>表3</t>
  </si>
  <si>
    <t xml:space="preserve">2021年镇级一般公共预算转移支付支出执行表 </t>
  </si>
  <si>
    <t>（分地区）</t>
  </si>
  <si>
    <t>单位</t>
  </si>
  <si>
    <t>一般性转移支付</t>
  </si>
  <si>
    <t>专项转移支付</t>
  </si>
  <si>
    <t>补助下级合计</t>
  </si>
  <si>
    <t>-</t>
  </si>
  <si>
    <t>注：镇级为最末级财政管理单位，故不存在补助下级。</t>
  </si>
  <si>
    <t>表4</t>
  </si>
  <si>
    <t>（分项目）</t>
  </si>
  <si>
    <t>项    目</t>
  </si>
  <si>
    <t>表5</t>
  </si>
  <si>
    <t>2021年镇级政府性基金预算收支执行表</t>
  </si>
  <si>
    <t xml:space="preserve"> </t>
  </si>
  <si>
    <t>收        入</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</si>
  <si>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</si>
  <si>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</si>
  <si>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</si>
  <si>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</si>
  <si>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</si>
  <si>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</si>
  <si>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</si>
  <si>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</si>
  <si>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</si>
  <si>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</si>
  <si>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</si>
  <si>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</si>
  <si>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</si>
  <si>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</si>
  <si>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</si>
  <si>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</si>
  <si>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</si>
  <si>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</si>
  <si>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</si>
  <si>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</si>
  <si>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</si>
  <si>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</si>
  <si>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t>
  </si>
  <si>
    <t>一、上级补助收入</t>
  </si>
  <si>
    <t>一、补助下级支出</t>
  </si>
  <si>
    <t>二、调出资金</t>
  </si>
  <si>
    <t xml:space="preserve">三、地方政府债务收入 </t>
  </si>
  <si>
    <t xml:space="preserve">    地方政府其他债务还本支出
   </t>
  </si>
  <si>
    <t xml:space="preserve">四、地方政府债务转贷支出 </t>
  </si>
  <si>
    <t>四、上年结转</t>
  </si>
  <si>
    <t>五、结转下年</t>
  </si>
  <si>
    <t>注：1.本表直观反映2021年政府性基金预算收入与支出的平衡关系。
    2.收入总计（本级收入合计+转移性收入合计）=支出总计（本级支出合计+转移性支出合计）。</t>
  </si>
  <si>
    <t>表6</t>
  </si>
  <si>
    <t>2021年镇级政府性基金预算本级支出执行表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</si>
  <si>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</si>
  <si>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</si>
  <si>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</si>
  <si>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</si>
  <si>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</si>
  <si>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</si>
  <si>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</si>
  <si>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</si>
  <si>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</si>
  <si>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</si>
  <si>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</si>
  <si>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</si>
  <si>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</si>
  <si>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</si>
  <si>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</si>
  <si>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</si>
  <si>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</si>
  <si>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</si>
  <si>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</si>
  <si>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</si>
  <si>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</si>
  <si>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</si>
  <si>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</si>
  <si>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</si>
  <si>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</si>
  <si>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</si>
  <si>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</si>
  <si>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</si>
  <si>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</si>
  <si>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</si>
  <si>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</si>
  <si>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</si>
  <si>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</si>
  <si>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</si>
  <si>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</si>
  <si>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</si>
  <si>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</si>
  <si>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</si>
  <si>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</si>
  <si>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</si>
  <si>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</si>
  <si>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</si>
  <si>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</si>
  <si>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</si>
  <si>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</si>
  <si>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</si>
  <si>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 xml:space="preserve">    体育彩票销售机构的业务费支出</t>
  </si>
  <si>
    <t xml:space="preserve">    土地储备专项债券发行费用支出</t>
  </si>
  <si>
    <t>八、抗疫特别国债安排的支出</t>
  </si>
  <si>
    <t>抗疫相关支出</t>
  </si>
  <si>
    <t xml:space="preserve">  困难群众基本生活补助</t>
  </si>
  <si>
    <t xml:space="preserve">  其他抗疫相关支出</t>
  </si>
  <si>
    <t>注：本表详细反映2021年政府性基金预算本级支出情况，按《预算法》要求细化到功能分类项级科目。</t>
  </si>
  <si>
    <t>表7</t>
  </si>
  <si>
    <t xml:space="preserve">2021年镇级政府性基金转移支付支出执行表 </t>
  </si>
  <si>
    <t>补助下级合计
-</t>
  </si>
  <si>
    <t>表8</t>
  </si>
  <si>
    <t xml:space="preserve">2021年镇级一般公共预算转移支付执行表 </t>
  </si>
  <si>
    <t xml:space="preserve">补助下级合计：
</t>
  </si>
  <si>
    <t>表9</t>
  </si>
  <si>
    <t>2021年镇级国有资本经营预算收支执行表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</si>
  <si>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</si>
  <si>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</si>
  <si>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</si>
  <si>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</si>
  <si>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</si>
  <si>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</si>
  <si>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</si>
  <si>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</si>
  <si>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</si>
  <si>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</si>
  <si>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</si>
  <si>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</si>
  <si>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</si>
  <si>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</si>
  <si>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</si>
  <si>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</si>
  <si>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</si>
  <si>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</si>
  <si>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</si>
  <si>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三、结转下年</t>
  </si>
  <si>
    <t>注：1.本表直观反映2021年国有资本经营预算收入与支出的平衡关系。
    2.收入总计（本级收入合计+转移性收入合计）=支出总计（本级支出合计+转移性支出合计）。</t>
  </si>
  <si>
    <t>表10</t>
  </si>
  <si>
    <t>2021年全镇社会保险基金预算收支执行表</t>
  </si>
  <si>
    <t>执行数
为调整
预算数的%</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</si>
  <si>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</si>
  <si>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</si>
  <si>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</si>
  <si>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</si>
  <si>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</si>
  <si>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</si>
  <si>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</si>
  <si>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</si>
  <si>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</si>
  <si>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</si>
  <si>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</si>
  <si>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</si>
  <si>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</si>
  <si>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</si>
  <si>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</si>
  <si>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</si>
  <si>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</si>
  <si>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</si>
  <si>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表11</t>
  </si>
  <si>
    <t>2021年全镇社会保险基金预算结余执行表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</si>
  <si>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</si>
  <si>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</si>
  <si>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</si>
  <si>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</si>
  <si>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</si>
  <si>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</si>
  <si>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</si>
  <si>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</si>
  <si>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</si>
  <si>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</si>
  <si>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</si>
  <si>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</si>
  <si>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</si>
  <si>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</si>
  <si>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</si>
  <si>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</si>
  <si>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</si>
  <si>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</si>
  <si>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</si>
  <si>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</si>
  <si>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2022年镇级一般公共预算收支预算表 </t>
  </si>
  <si>
    <t>预算数为上年执行数的%</t>
  </si>
  <si>
    <t>预算数为上年预算数的%</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</si>
  <si>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</si>
  <si>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</si>
  <si>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 xml:space="preserve">    地方政府债券还本支出(再融资）</t>
  </si>
  <si>
    <t>五、地方政府债务收入</t>
  </si>
  <si>
    <t>四、地方政府债务转贷支出</t>
  </si>
  <si>
    <t xml:space="preserve">注：1.本表直观反映2022年一般公共预算收入与支出的平衡关系。
    2.收入总计（本级收入合计+转移性收入合计）=支出总计（本级支出合计+转移性支出合计）。
   </t>
  </si>
  <si>
    <t>表13</t>
  </si>
  <si>
    <t xml:space="preserve">2022年镇级一般公共预算本级支出预算表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</si>
  <si>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</si>
  <si>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人大事务</t>
  </si>
  <si>
    <t>人大会议</t>
  </si>
  <si>
    <t>人大立法</t>
  </si>
  <si>
    <t>人大监督</t>
  </si>
  <si>
    <t>人大代表履职能力提升</t>
  </si>
  <si>
    <t>代表工作</t>
  </si>
  <si>
    <t>人大信访工作</t>
  </si>
  <si>
    <t>其他人大事务支出</t>
  </si>
  <si>
    <t>政协事务</t>
  </si>
  <si>
    <t>政协会议</t>
  </si>
  <si>
    <t>委员视察</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</si>
  <si>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</si>
  <si>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</si>
  <si>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</si>
  <si>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</si>
  <si>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</si>
  <si>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</si>
  <si>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</si>
  <si>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</si>
  <si>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</si>
  <si>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  其他行政事业单位养老支出</t>
  </si>
  <si>
    <t>  其他计划生育事务支出</t>
  </si>
  <si>
    <t>农业生产发展</t>
  </si>
  <si>
    <t>农村合作经济</t>
  </si>
  <si>
    <t>对村级公益事业建设的补助</t>
  </si>
  <si>
    <t>自然资源利用与保护</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</si>
  <si>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</si>
  <si>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</si>
  <si>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</si>
  <si>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</si>
  <si>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</si>
  <si>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</si>
  <si>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</si>
  <si>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</si>
  <si>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一般公共服务支出</t>
  </si>
  <si>
    <t>外交支出</t>
  </si>
  <si>
    <t>国防支出</t>
  </si>
  <si>
    <t>公共安全支出</t>
  </si>
  <si>
    <t>教育支出</t>
  </si>
  <si>
    <t>科学技术支出</t>
  </si>
  <si>
    <t>文化旅游体育与传媒支出</t>
  </si>
  <si>
    <t>社会保障和就业支出</t>
  </si>
  <si>
    <t>医疗卫生与计划生育支出</t>
  </si>
  <si>
    <t>节能环保支出</t>
  </si>
  <si>
    <t>城乡社区支出</t>
  </si>
  <si>
    <t>农林水支出</t>
  </si>
  <si>
    <t>交通运输支出</t>
  </si>
  <si>
    <t>资源勘探工业信息等支出</t>
  </si>
  <si>
    <t>商业服务业等支出</t>
  </si>
  <si>
    <t>金融支出</t>
  </si>
  <si>
    <t>援助其他地区支出</t>
  </si>
  <si>
    <t>国土海洋气象等支出</t>
  </si>
  <si>
    <t>住房保障支出</t>
  </si>
  <si>
    <t>粮油物资储备支出</t>
  </si>
  <si>
    <t>灾害防治及应急管理支出</t>
  </si>
  <si>
    <t>预备费</t>
  </si>
  <si>
    <t>债务付息支出</t>
  </si>
  <si>
    <t>债务发行费用支出</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</si>
  <si>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</si>
  <si>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</si>
  <si>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2022年镇级一般公共预算本级基本支出预算表 </t>
  </si>
  <si>
    <t>（按经济分类科目）</t>
  </si>
  <si>
    <t xml:space="preserve">           支       出</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</si>
  <si>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</si>
  <si>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</si>
  <si>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</si>
  <si>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</si>
  <si>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</si>
  <si>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</si>
  <si>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</si>
  <si>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</si>
  <si>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</si>
  <si>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</si>
  <si>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</si>
  <si>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</si>
  <si>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</si>
  <si>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</si>
  <si>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</si>
  <si>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</si>
  <si>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</si>
  <si>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</si>
  <si>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</si>
  <si>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</si>
  <si>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</si>
  <si>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</si>
  <si>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</si>
  <si>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</si>
  <si>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</si>
  <si>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</si>
  <si>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</si>
  <si>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</si>
  <si>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</si>
  <si>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</si>
  <si>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</si>
  <si>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</si>
  <si>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</si>
  <si>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</si>
  <si>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七、对企业补助（一）</t>
  </si>
  <si>
    <t xml:space="preserve"> 资本金注入</t>
  </si>
  <si>
    <t xml:space="preserve"> 政府投资基金股权投资</t>
  </si>
  <si>
    <t xml:space="preserve"> 费用补贴</t>
  </si>
  <si>
    <t xml:space="preserve"> 利息补贴</t>
  </si>
  <si>
    <t xml:space="preserve"> 其他对企业补助</t>
  </si>
  <si>
    <t>八、对企业补助（二）</t>
  </si>
  <si>
    <t>九、对个人和家庭的补助</t>
  </si>
  <si>
    <t xml:space="preserve"> 社会福利和救助</t>
  </si>
  <si>
    <t xml:space="preserve"> 助学金</t>
  </si>
  <si>
    <t xml:space="preserve"> 生产补贴</t>
  </si>
  <si>
    <t xml:space="preserve"> 离退休费</t>
  </si>
  <si>
    <t>其他对个人和家庭的补助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</si>
  <si>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</si>
  <si>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</si>
  <si>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</si>
  <si>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</si>
  <si>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</si>
  <si>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</si>
  <si>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</si>
  <si>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</si>
  <si>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</si>
  <si>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</si>
  <si>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</si>
  <si>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</si>
  <si>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</si>
  <si>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</si>
  <si>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</si>
  <si>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</si>
  <si>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十四、其他支出</t>
  </si>
  <si>
    <t xml:space="preserve"> 预备费</t>
  </si>
  <si>
    <t xml:space="preserve"> 赠与</t>
  </si>
  <si>
    <t xml:space="preserve"> 国家赔偿费用支出</t>
  </si>
  <si>
    <t xml:space="preserve"> 对民间非营利组织和群众性自治组织补贴</t>
  </si>
  <si>
    <t xml:space="preserve"> 预留</t>
  </si>
  <si>
    <t xml:space="preserve"> 其他支出</t>
  </si>
  <si>
    <t>表16</t>
  </si>
  <si>
    <t xml:space="preserve">2022年镇级一般公共预算转移支付支出预算表 </t>
  </si>
  <si>
    <t>转移支付合计</t>
  </si>
  <si>
    <t>表17</t>
  </si>
  <si>
    <t>补助下级合计：</t>
  </si>
  <si>
    <t>表18</t>
  </si>
  <si>
    <t xml:space="preserve">2022年镇级政府性基金预算收支预算表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</si>
  <si>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</si>
  <si>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</si>
  <si>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</si>
  <si>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</si>
  <si>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</si>
  <si>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</si>
  <si>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七、抗疫特别国债安排的支出</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</si>
  <si>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</si>
  <si>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</si>
  <si>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</si>
  <si>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</si>
  <si>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</si>
  <si>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</si>
  <si>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三、地方政府债务转贷支出</t>
  </si>
  <si>
    <t>三、上年结转</t>
  </si>
  <si>
    <t xml:space="preserve">   地方政府债券转贷支出（再融资）</t>
  </si>
  <si>
    <t>注：1.本表直观反映2022年政府性基金预算收入与支出的平衡关系。
    2.收入总计（本级收入合计+转移性收入合计）=支出总计（本级支出合计+转移性支出合计）。</t>
  </si>
  <si>
    <t>表19</t>
  </si>
  <si>
    <t xml:space="preserve">2022年镇级政府性基金预算本级支出预算表 </t>
  </si>
  <si>
    <t>注：本表详细反映2022年政府性基金预算本级支出安排情况，按《预算法》要求细化到功能分类项级科目。</t>
  </si>
  <si>
    <t>表20</t>
  </si>
  <si>
    <t xml:space="preserve">2021年镇级政府性基金预算转移支付支出预算表 </t>
  </si>
  <si>
    <t>表21</t>
  </si>
  <si>
    <t>表22</t>
  </si>
  <si>
    <t xml:space="preserve">2022年镇级国有资本经营预算收支预算表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</si>
  <si>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</si>
  <si>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</si>
  <si>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</si>
  <si>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</si>
  <si>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</si>
  <si>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</si>
  <si>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</si>
  <si>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</si>
  <si>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上级补助收入</t>
  </si>
  <si>
    <t xml:space="preserve">    调出资金</t>
  </si>
  <si>
    <t>注：1.本表直观反映2022年国有资本经营预算收入与支出的平衡关系。
    2.收入总计（本级收入合计+转移性收入合计）=支出总计（本级支出合计+转移性支出合计）。</t>
  </si>
  <si>
    <t>表23</t>
  </si>
  <si>
    <t>2022年全镇社会保险基金预算收支预算表</t>
  </si>
  <si>
    <t>全镇收入合计</t>
  </si>
  <si>
    <t>全镇支出合计</t>
  </si>
  <si>
    <t>表24</t>
  </si>
  <si>
    <t>2022年全镇社会保险基金预算结余预算表</t>
  </si>
  <si>
    <t>2022年预算数</t>
  </si>
  <si>
    <t>执行数为上年
执行数的%</t>
  </si>
</sst>
</file>

<file path=xl/styles.xml><?xml version="1.0" encoding="utf-8"?>
<styleSheet xmlns="http://schemas.openxmlformats.org/spreadsheetml/2006/main">
  <numFmts count="13">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
    <numFmt numFmtId="177" formatCode="0_ "/>
    <numFmt numFmtId="178" formatCode="0_);[Red]\(0\)"/>
    <numFmt numFmtId="179" formatCode="#,##0_);[Red]\(#,##0\)"/>
    <numFmt numFmtId="180" formatCode="0.0_ "/>
    <numFmt numFmtId="181" formatCode="0.00_ "/>
    <numFmt numFmtId="182" formatCode="0.0_);[Red]\(0.0\)"/>
    <numFmt numFmtId="183" formatCode="#,##0.0_ "/>
    <numFmt numFmtId="184" formatCode="#,##0.00_ "/>
  </numFmts>
  <fonts count="90">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b/>
      <sz val="10"/>
      <name val="宋体"/>
      <charset val="134"/>
      <scheme val="minor"/>
    </font>
    <font>
      <b/>
      <sz val="10"/>
      <name val="宋体"/>
      <charset val="134"/>
    </font>
    <font>
      <sz val="10"/>
      <name val="仿宋_GB2312"/>
      <charset val="134"/>
    </font>
    <font>
      <sz val="11"/>
      <name val="宋体"/>
      <charset val="134"/>
      <scheme val="minor"/>
    </font>
    <font>
      <sz val="11"/>
      <name val="黑体"/>
      <charset val="134"/>
    </font>
    <font>
      <b/>
      <sz val="11"/>
      <name val="宋体"/>
      <charset val="134"/>
      <scheme val="minor"/>
    </font>
    <font>
      <b/>
      <sz val="18"/>
      <color theme="1"/>
      <name val="宋体"/>
      <charset val="134"/>
      <scheme val="minor"/>
    </font>
    <font>
      <sz val="10"/>
      <color indexed="8"/>
      <name val="宋体"/>
      <charset val="134"/>
    </font>
    <font>
      <sz val="10"/>
      <color theme="1"/>
      <name val="宋体"/>
      <charset val="134"/>
    </font>
    <font>
      <sz val="12"/>
      <name val="黑体"/>
      <charset val="134"/>
    </font>
    <font>
      <sz val="12"/>
      <color theme="1"/>
      <name val="黑体"/>
      <charset val="134"/>
    </font>
    <font>
      <b/>
      <sz val="12"/>
      <name val="宋体"/>
      <charset val="134"/>
    </font>
    <font>
      <sz val="10"/>
      <name val="Arial"/>
      <charset val="134"/>
    </font>
    <font>
      <sz val="12"/>
      <name val="方正楷体_GBK"/>
      <charset val="134"/>
    </font>
    <font>
      <sz val="14"/>
      <color theme="1"/>
      <name val="黑体"/>
      <charset val="134"/>
    </font>
    <font>
      <sz val="18"/>
      <color indexed="8"/>
      <name val="方正黑体_GBK"/>
      <charset val="134"/>
    </font>
    <font>
      <b/>
      <sz val="12"/>
      <color indexed="8"/>
      <name val="宋体"/>
      <charset val="134"/>
    </font>
    <font>
      <sz val="10"/>
      <color indexed="8"/>
      <name val="宋体"/>
      <charset val="134"/>
      <scheme val="minor"/>
    </font>
    <font>
      <b/>
      <sz val="11"/>
      <color theme="1"/>
      <name val="宋体"/>
      <charset val="134"/>
      <scheme val="minor"/>
    </font>
    <font>
      <sz val="12"/>
      <name val="宋体"/>
      <charset val="134"/>
      <scheme val="minor"/>
    </font>
    <font>
      <sz val="14"/>
      <color theme="1"/>
      <name val="宋体"/>
      <charset val="134"/>
      <scheme val="minor"/>
    </font>
    <font>
      <b/>
      <sz val="12"/>
      <name val="仿宋_GB2312"/>
      <charset val="134"/>
    </font>
    <font>
      <sz val="14"/>
      <name val="方正黑体_GBK"/>
      <charset val="134"/>
    </font>
    <font>
      <sz val="18"/>
      <name val="方正小标宋_GBK"/>
      <charset val="134"/>
    </font>
    <font>
      <b/>
      <sz val="12"/>
      <color theme="1"/>
      <name val="宋体"/>
      <charset val="134"/>
      <scheme val="minor"/>
    </font>
    <font>
      <sz val="10"/>
      <name val="Times New Roman"/>
      <charset val="134"/>
    </font>
    <font>
      <b/>
      <sz val="10"/>
      <color theme="1"/>
      <name val="Times New Roman"/>
      <charset val="134"/>
    </font>
    <font>
      <sz val="19"/>
      <color theme="1"/>
      <name val="方正小标宋_GBK"/>
      <charset val="134"/>
    </font>
    <font>
      <sz val="18"/>
      <color theme="1"/>
      <name val="方正黑体_GBK"/>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sz val="11"/>
      <color rgb="FF3F3F76"/>
      <name val="宋体"/>
      <charset val="0"/>
      <scheme val="minor"/>
    </font>
    <font>
      <sz val="11"/>
      <color rgb="FF006100"/>
      <name val="宋体"/>
      <charset val="0"/>
      <scheme val="minor"/>
    </font>
    <font>
      <sz val="11"/>
      <color indexed="60"/>
      <name val="宋体"/>
      <charset val="134"/>
    </font>
    <font>
      <b/>
      <sz val="11"/>
      <color indexed="56"/>
      <name val="宋体"/>
      <charset val="134"/>
    </font>
    <font>
      <sz val="11"/>
      <color theme="1"/>
      <name val="宋体"/>
      <charset val="0"/>
      <scheme val="minor"/>
    </font>
    <font>
      <b/>
      <sz val="18"/>
      <color theme="3"/>
      <name val="宋体"/>
      <charset val="134"/>
      <scheme val="minor"/>
    </font>
    <font>
      <sz val="11"/>
      <color theme="0"/>
      <name val="宋体"/>
      <charset val="0"/>
      <scheme val="minor"/>
    </font>
    <font>
      <b/>
      <sz val="11"/>
      <color indexed="52"/>
      <name val="宋体"/>
      <charset val="134"/>
    </font>
    <font>
      <b/>
      <sz val="11"/>
      <color rgb="FF3F3F3F"/>
      <name val="宋体"/>
      <charset val="0"/>
      <scheme val="minor"/>
    </font>
    <font>
      <sz val="11"/>
      <color rgb="FF9C0006"/>
      <name val="宋体"/>
      <charset val="0"/>
      <scheme val="minor"/>
    </font>
    <font>
      <u/>
      <sz val="11"/>
      <color rgb="FF800080"/>
      <name val="宋体"/>
      <charset val="0"/>
      <scheme val="minor"/>
    </font>
    <font>
      <b/>
      <sz val="13"/>
      <color theme="3"/>
      <name val="宋体"/>
      <charset val="134"/>
      <scheme val="minor"/>
    </font>
    <font>
      <b/>
      <sz val="18"/>
      <color indexed="56"/>
      <name val="宋体"/>
      <charset val="134"/>
    </font>
    <font>
      <sz val="11"/>
      <color rgb="FFFF0000"/>
      <name val="宋体"/>
      <charset val="0"/>
      <scheme val="minor"/>
    </font>
    <font>
      <u/>
      <sz val="11"/>
      <color rgb="FF0000FF"/>
      <name val="宋体"/>
      <charset val="0"/>
      <scheme val="minor"/>
    </font>
    <font>
      <b/>
      <sz val="11"/>
      <color indexed="63"/>
      <name val="宋体"/>
      <charset val="134"/>
    </font>
    <font>
      <i/>
      <sz val="11"/>
      <color rgb="FF7F7F7F"/>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b/>
      <sz val="15"/>
      <color indexed="56"/>
      <name val="宋体"/>
      <charset val="134"/>
    </font>
    <font>
      <sz val="11"/>
      <color indexed="8"/>
      <name val="宋体"/>
      <charset val="134"/>
    </font>
    <font>
      <b/>
      <sz val="13"/>
      <color indexed="56"/>
      <name val="宋体"/>
      <charset val="134"/>
    </font>
    <font>
      <sz val="11"/>
      <color indexed="20"/>
      <name val="宋体"/>
      <charset val="134"/>
    </font>
    <font>
      <sz val="11"/>
      <color indexed="62"/>
      <name val="宋体"/>
      <charset val="134"/>
    </font>
    <font>
      <sz val="11"/>
      <color indexed="8"/>
      <name val="宋体"/>
      <charset val="134"/>
      <scheme val="minor"/>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s>
  <fills count="41">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indexed="22"/>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0" borderId="0">
      <alignment vertical="center"/>
    </xf>
    <xf numFmtId="0" fontId="58" fillId="6" borderId="0" applyNumberFormat="0" applyBorder="0" applyAlignment="0" applyProtection="0">
      <alignment vertical="center"/>
    </xf>
    <xf numFmtId="0" fontId="54" fillId="3" borderId="9" applyNumberFormat="0" applyAlignment="0" applyProtection="0">
      <alignment vertical="center"/>
    </xf>
    <xf numFmtId="41" fontId="0" fillId="0" borderId="0" applyFont="0" applyFill="0" applyBorder="0" applyAlignment="0" applyProtection="0">
      <alignment vertical="center"/>
    </xf>
    <xf numFmtId="0" fontId="58" fillId="10" borderId="0" applyNumberFormat="0" applyBorder="0" applyAlignment="0" applyProtection="0">
      <alignment vertical="center"/>
    </xf>
    <xf numFmtId="0" fontId="61" fillId="9" borderId="10" applyNumberFormat="0" applyAlignment="0" applyProtection="0">
      <alignment vertical="center"/>
    </xf>
    <xf numFmtId="0" fontId="63" fillId="12" borderId="0" applyNumberFormat="0" applyBorder="0" applyAlignment="0" applyProtection="0">
      <alignment vertical="center"/>
    </xf>
    <xf numFmtId="43" fontId="0" fillId="0" borderId="0" applyFont="0" applyFill="0" applyBorder="0" applyAlignment="0" applyProtection="0">
      <alignment vertical="center"/>
    </xf>
    <xf numFmtId="0" fontId="66" fillId="0" borderId="0" applyNumberFormat="0" applyFill="0" applyBorder="0" applyAlignment="0" applyProtection="0">
      <alignment vertical="center"/>
    </xf>
    <xf numFmtId="0" fontId="60" fillId="16" borderId="0" applyNumberFormat="0" applyBorder="0" applyAlignment="0" applyProtection="0">
      <alignment vertical="center"/>
    </xf>
    <xf numFmtId="0" fontId="68" fillId="0" borderId="0" applyNumberFormat="0" applyFill="0" applyBorder="0" applyAlignment="0" applyProtection="0">
      <alignment vertical="center"/>
    </xf>
    <xf numFmtId="9"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0" fillId="17" borderId="13" applyNumberFormat="0" applyFont="0" applyAlignment="0" applyProtection="0">
      <alignment vertical="center"/>
    </xf>
    <xf numFmtId="0" fontId="5" fillId="0" borderId="0">
      <alignment vertical="center"/>
    </xf>
    <xf numFmtId="9" fontId="5" fillId="0" borderId="0" applyFont="0" applyFill="0" applyBorder="0" applyAlignment="0" applyProtection="0"/>
    <xf numFmtId="0" fontId="60" fillId="20" borderId="0" applyNumberFormat="0" applyBorder="0" applyAlignment="0" applyProtection="0">
      <alignment vertical="center"/>
    </xf>
    <xf numFmtId="0" fontId="7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 fillId="0" borderId="0">
      <alignment vertical="center"/>
    </xf>
    <xf numFmtId="0" fontId="70" fillId="0" borderId="0" applyNumberFormat="0" applyFill="0" applyBorder="0" applyAlignment="0" applyProtection="0">
      <alignment vertical="center"/>
    </xf>
    <xf numFmtId="0" fontId="73" fillId="0" borderId="12" applyNumberFormat="0" applyFill="0" applyAlignment="0" applyProtection="0">
      <alignment vertical="center"/>
    </xf>
    <xf numFmtId="0" fontId="65" fillId="0" borderId="12" applyNumberFormat="0" applyFill="0" applyAlignment="0" applyProtection="0">
      <alignment vertical="center"/>
    </xf>
    <xf numFmtId="0" fontId="60" fillId="22" borderId="0" applyNumberFormat="0" applyBorder="0" applyAlignment="0" applyProtection="0">
      <alignment vertical="center"/>
    </xf>
    <xf numFmtId="0" fontId="72" fillId="0" borderId="17" applyNumberFormat="0" applyFill="0" applyAlignment="0" applyProtection="0">
      <alignment vertical="center"/>
    </xf>
    <xf numFmtId="0" fontId="60" fillId="24" borderId="0" applyNumberFormat="0" applyBorder="0" applyAlignment="0" applyProtection="0">
      <alignment vertical="center"/>
    </xf>
    <xf numFmtId="0" fontId="62" fillId="11" borderId="11" applyNumberFormat="0" applyAlignment="0" applyProtection="0">
      <alignment vertical="center"/>
    </xf>
    <xf numFmtId="0" fontId="71" fillId="11" borderId="9" applyNumberFormat="0" applyAlignment="0" applyProtection="0">
      <alignment vertical="center"/>
    </xf>
    <xf numFmtId="0" fontId="75" fillId="26" borderId="18" applyNumberFormat="0" applyAlignment="0" applyProtection="0">
      <alignment vertical="center"/>
    </xf>
    <xf numFmtId="0" fontId="58" fillId="14" borderId="0" applyNumberFormat="0" applyBorder="0" applyAlignment="0" applyProtection="0">
      <alignment vertical="center"/>
    </xf>
    <xf numFmtId="0" fontId="60" fillId="8" borderId="0" applyNumberFormat="0" applyBorder="0" applyAlignment="0" applyProtection="0">
      <alignment vertical="center"/>
    </xf>
    <xf numFmtId="0" fontId="74" fillId="0" borderId="16" applyNumberFormat="0" applyFill="0" applyAlignment="0" applyProtection="0">
      <alignment vertical="center"/>
    </xf>
    <xf numFmtId="0" fontId="76" fillId="0" borderId="19" applyNumberFormat="0" applyFill="0" applyAlignment="0" applyProtection="0">
      <alignment vertical="center"/>
    </xf>
    <xf numFmtId="0" fontId="55" fillId="4" borderId="0" applyNumberFormat="0" applyBorder="0" applyAlignment="0" applyProtection="0">
      <alignment vertical="center"/>
    </xf>
    <xf numFmtId="0" fontId="77" fillId="27" borderId="0" applyNumberFormat="0" applyBorder="0" applyAlignment="0" applyProtection="0">
      <alignment vertical="center"/>
    </xf>
    <xf numFmtId="0" fontId="0" fillId="0" borderId="0">
      <alignment vertical="center"/>
    </xf>
    <xf numFmtId="0" fontId="78" fillId="0" borderId="20" applyNumberFormat="0" applyFill="0" applyAlignment="0" applyProtection="0">
      <alignment vertical="center"/>
    </xf>
    <xf numFmtId="0" fontId="58" fillId="28" borderId="0" applyNumberFormat="0" applyBorder="0" applyAlignment="0" applyProtection="0">
      <alignment vertical="center"/>
    </xf>
    <xf numFmtId="0" fontId="60" fillId="25" borderId="0" applyNumberFormat="0" applyBorder="0" applyAlignment="0" applyProtection="0">
      <alignment vertical="center"/>
    </xf>
    <xf numFmtId="0" fontId="5" fillId="0" borderId="0">
      <alignment vertical="center"/>
    </xf>
    <xf numFmtId="0" fontId="58" fillId="23" borderId="0" applyNumberFormat="0" applyBorder="0" applyAlignment="0" applyProtection="0">
      <alignment vertical="center"/>
    </xf>
    <xf numFmtId="0" fontId="58" fillId="30" borderId="0" applyNumberFormat="0" applyBorder="0" applyAlignment="0" applyProtection="0">
      <alignment vertical="center"/>
    </xf>
    <xf numFmtId="0" fontId="58" fillId="15" borderId="0" applyNumberFormat="0" applyBorder="0" applyAlignment="0" applyProtection="0">
      <alignment vertical="center"/>
    </xf>
    <xf numFmtId="0" fontId="69" fillId="9" borderId="14" applyNumberFormat="0" applyAlignment="0" applyProtection="0">
      <alignment vertical="center"/>
    </xf>
    <xf numFmtId="0" fontId="0" fillId="0" borderId="0">
      <alignment vertical="center"/>
    </xf>
    <xf numFmtId="0" fontId="58" fillId="13" borderId="0" applyNumberFormat="0" applyBorder="0" applyAlignment="0" applyProtection="0">
      <alignment vertical="center"/>
    </xf>
    <xf numFmtId="0" fontId="60" fillId="32" borderId="0" applyNumberFormat="0" applyBorder="0" applyAlignment="0" applyProtection="0">
      <alignment vertical="center"/>
    </xf>
    <xf numFmtId="41" fontId="5" fillId="0" borderId="0" applyFont="0" applyFill="0" applyBorder="0" applyAlignment="0" applyProtection="0"/>
    <xf numFmtId="0" fontId="60" fillId="21" borderId="0" applyNumberFormat="0" applyBorder="0" applyAlignment="0" applyProtection="0">
      <alignment vertical="center"/>
    </xf>
    <xf numFmtId="41" fontId="0" fillId="0" borderId="0" applyFont="0" applyFill="0" applyBorder="0" applyAlignment="0" applyProtection="0">
      <alignment vertical="center"/>
    </xf>
    <xf numFmtId="0" fontId="58" fillId="19" borderId="0" applyNumberFormat="0" applyBorder="0" applyAlignment="0" applyProtection="0">
      <alignment vertical="center"/>
    </xf>
    <xf numFmtId="0" fontId="58" fillId="31" borderId="0" applyNumberFormat="0" applyBorder="0" applyAlignment="0" applyProtection="0">
      <alignment vertical="center"/>
    </xf>
    <xf numFmtId="0" fontId="60" fillId="18"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58" fillId="33" borderId="0" applyNumberFormat="0" applyBorder="0" applyAlignment="0" applyProtection="0">
      <alignment vertical="center"/>
    </xf>
    <xf numFmtId="0" fontId="60" fillId="7" borderId="0" applyNumberFormat="0" applyBorder="0" applyAlignment="0" applyProtection="0">
      <alignment vertical="center"/>
    </xf>
    <xf numFmtId="41" fontId="5" fillId="0" borderId="0" applyFont="0" applyFill="0" applyBorder="0" applyAlignment="0" applyProtection="0"/>
    <xf numFmtId="0" fontId="60" fillId="29" borderId="0" applyNumberFormat="0" applyBorder="0" applyAlignment="0" applyProtection="0">
      <alignment vertical="center"/>
    </xf>
    <xf numFmtId="0" fontId="56" fillId="5" borderId="0" applyNumberFormat="0" applyBorder="0" applyAlignment="0" applyProtection="0">
      <alignment vertical="center"/>
    </xf>
    <xf numFmtId="0" fontId="58" fillId="34" borderId="0" applyNumberFormat="0" applyBorder="0" applyAlignment="0" applyProtection="0">
      <alignment vertical="center"/>
    </xf>
    <xf numFmtId="0" fontId="60" fillId="35"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80" fillId="0" borderId="21" applyNumberFormat="0" applyFill="0" applyAlignment="0" applyProtection="0">
      <alignment vertical="center"/>
    </xf>
    <xf numFmtId="0" fontId="57" fillId="0" borderId="15" applyNumberFormat="0" applyFill="0" applyAlignment="0" applyProtection="0">
      <alignment vertical="center"/>
    </xf>
    <xf numFmtId="0" fontId="57" fillId="0" borderId="0" applyNumberFormat="0" applyFill="0" applyBorder="0" applyAlignment="0" applyProtection="0">
      <alignment vertical="center"/>
    </xf>
    <xf numFmtId="0" fontId="81"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9" fillId="0" borderId="0">
      <alignment vertical="center"/>
    </xf>
    <xf numFmtId="41" fontId="0" fillId="0" borderId="0" applyFon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82" fillId="37" borderId="10" applyNumberFormat="0" applyAlignment="0" applyProtection="0">
      <alignment vertical="center"/>
    </xf>
    <xf numFmtId="0" fontId="83" fillId="0" borderId="0">
      <alignment vertical="center"/>
    </xf>
    <xf numFmtId="0" fontId="5" fillId="0" borderId="0"/>
    <xf numFmtId="0" fontId="31" fillId="0" borderId="0"/>
    <xf numFmtId="0" fontId="5" fillId="0" borderId="0">
      <alignment vertical="center"/>
    </xf>
    <xf numFmtId="0" fontId="5"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4" fillId="0" borderId="0"/>
    <xf numFmtId="0" fontId="83" fillId="0" borderId="0">
      <alignment vertical="center"/>
    </xf>
    <xf numFmtId="0" fontId="5" fillId="38" borderId="22" applyNumberFormat="0" applyFont="0" applyAlignment="0" applyProtection="0">
      <alignment vertical="center"/>
    </xf>
    <xf numFmtId="0" fontId="83" fillId="0" borderId="0">
      <alignment vertical="center"/>
    </xf>
    <xf numFmtId="0" fontId="31" fillId="0" borderId="0"/>
    <xf numFmtId="0" fontId="84" fillId="39" borderId="0" applyNumberFormat="0" applyBorder="0" applyAlignment="0" applyProtection="0">
      <alignment vertical="center"/>
    </xf>
    <xf numFmtId="0" fontId="85" fillId="0" borderId="23" applyNumberFormat="0" applyFill="0" applyAlignment="0" applyProtection="0">
      <alignment vertical="center"/>
    </xf>
    <xf numFmtId="0" fontId="86" fillId="40" borderId="24" applyNumberFormat="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25" applyNumberFormat="0" applyFill="0" applyAlignment="0" applyProtection="0">
      <alignment vertical="center"/>
    </xf>
    <xf numFmtId="43" fontId="0"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31" fillId="0" borderId="0"/>
  </cellStyleXfs>
  <cellXfs count="331">
    <xf numFmtId="0" fontId="0" fillId="0" borderId="0" xfId="0">
      <alignment vertical="center"/>
    </xf>
    <xf numFmtId="0" fontId="1" fillId="0" borderId="0" xfId="3" applyFont="1" applyAlignment="1"/>
    <xf numFmtId="0" fontId="2" fillId="0" borderId="0" xfId="3" applyAlignment="1"/>
    <xf numFmtId="0" fontId="3" fillId="2" borderId="0" xfId="73" applyFont="1" applyFill="1" applyAlignment="1">
      <alignment horizontal="left" vertical="center"/>
    </xf>
    <xf numFmtId="2" fontId="4" fillId="0" borderId="0" xfId="3" applyNumberFormat="1" applyFont="1" applyFill="1" applyAlignment="1" applyProtection="1">
      <alignment horizontal="center" vertical="center"/>
    </xf>
    <xf numFmtId="0" fontId="5" fillId="0" borderId="0" xfId="3" applyFont="1" applyAlignment="1">
      <alignment horizontal="center" vertical="center"/>
    </xf>
    <xf numFmtId="2" fontId="1" fillId="0" borderId="0" xfId="3" applyNumberFormat="1" applyFont="1" applyBorder="1" applyAlignment="1" applyProtection="1">
      <alignment horizontal="left"/>
    </xf>
    <xf numFmtId="2" fontId="1" fillId="0" borderId="0" xfId="3" applyNumberFormat="1" applyFont="1" applyAlignment="1"/>
    <xf numFmtId="2" fontId="1" fillId="0" borderId="0" xfId="3" applyNumberFormat="1" applyFont="1" applyAlignment="1" applyProtection="1">
      <alignment horizontal="center" vertical="center"/>
    </xf>
    <xf numFmtId="0" fontId="1" fillId="0" borderId="0" xfId="3" applyFont="1" applyAlignment="1">
      <alignment vertical="center"/>
    </xf>
    <xf numFmtId="2" fontId="6" fillId="0" borderId="1" xfId="3" applyNumberFormat="1" applyFont="1" applyBorder="1" applyAlignment="1" applyProtection="1">
      <alignment horizontal="center" vertical="center" wrapText="1"/>
    </xf>
    <xf numFmtId="2" fontId="6" fillId="0" borderId="1" xfId="3" applyNumberFormat="1" applyFont="1" applyFill="1" applyBorder="1" applyAlignment="1" applyProtection="1">
      <alignment horizontal="center" vertical="center" wrapText="1"/>
    </xf>
    <xf numFmtId="2" fontId="6" fillId="0" borderId="1" xfId="3" applyNumberFormat="1" applyFont="1" applyBorder="1" applyAlignment="1">
      <alignment horizontal="center" vertical="center" wrapText="1"/>
    </xf>
    <xf numFmtId="0" fontId="7" fillId="0" borderId="1" xfId="91" applyFont="1" applyBorder="1" applyAlignment="1">
      <alignment vertical="center"/>
    </xf>
    <xf numFmtId="2" fontId="1" fillId="0" borderId="1" xfId="3" applyNumberFormat="1" applyFont="1" applyFill="1" applyBorder="1" applyAlignment="1" applyProtection="1">
      <alignment vertical="center" wrapText="1"/>
    </xf>
    <xf numFmtId="176" fontId="1" fillId="0" borderId="1" xfId="3" applyNumberFormat="1" applyFont="1" applyFill="1" applyBorder="1" applyAlignment="1" applyProtection="1">
      <alignment vertical="center" wrapText="1"/>
    </xf>
    <xf numFmtId="0" fontId="8" fillId="0" borderId="1" xfId="91" applyFont="1" applyBorder="1" applyAlignment="1">
      <alignment vertical="center"/>
    </xf>
    <xf numFmtId="0" fontId="1" fillId="0" borderId="1" xfId="3" applyFont="1" applyBorder="1" applyAlignment="1"/>
    <xf numFmtId="0" fontId="7" fillId="0" borderId="1" xfId="91" applyFont="1" applyBorder="1" applyAlignment="1">
      <alignment horizontal="center" vertical="center"/>
    </xf>
    <xf numFmtId="2" fontId="1" fillId="0" borderId="0" xfId="3" applyNumberFormat="1" applyFont="1" applyAlignment="1">
      <alignment vertical="center"/>
    </xf>
    <xf numFmtId="0" fontId="9" fillId="2" borderId="0" xfId="86" applyFont="1" applyFill="1" applyAlignment="1">
      <alignment vertical="center"/>
    </xf>
    <xf numFmtId="0" fontId="9" fillId="2" borderId="0" xfId="86" applyFont="1" applyFill="1">
      <alignment vertical="center"/>
    </xf>
    <xf numFmtId="0" fontId="10" fillId="2" borderId="0" xfId="73" applyFont="1" applyFill="1" applyAlignment="1">
      <alignment horizontal="center" vertical="center"/>
    </xf>
    <xf numFmtId="177" fontId="11" fillId="2" borderId="0" xfId="67" applyNumberFormat="1" applyFont="1" applyFill="1" applyBorder="1" applyAlignment="1">
      <alignment horizontal="center" vertical="center"/>
    </xf>
    <xf numFmtId="0" fontId="11" fillId="2" borderId="0" xfId="67" applyFont="1" applyFill="1" applyBorder="1" applyAlignment="1">
      <alignment horizontal="center" vertical="center"/>
    </xf>
    <xf numFmtId="0" fontId="11" fillId="2" borderId="0" xfId="67" applyFont="1" applyFill="1" applyBorder="1" applyAlignment="1">
      <alignment vertical="center"/>
    </xf>
    <xf numFmtId="0" fontId="12" fillId="2" borderId="0" xfId="73" applyFont="1" applyFill="1" applyBorder="1" applyAlignment="1">
      <alignment horizontal="right" vertical="center"/>
    </xf>
    <xf numFmtId="0" fontId="11" fillId="2" borderId="1" xfId="73" applyFont="1" applyFill="1" applyBorder="1" applyAlignment="1">
      <alignment horizontal="center" vertical="center"/>
    </xf>
    <xf numFmtId="178" fontId="11" fillId="2" borderId="1" xfId="85" applyNumberFormat="1" applyFont="1" applyFill="1" applyBorder="1" applyAlignment="1" applyProtection="1">
      <alignment horizontal="center" vertical="center" wrapText="1"/>
      <protection locked="0"/>
    </xf>
    <xf numFmtId="0" fontId="11" fillId="2" borderId="1" xfId="67" applyFont="1" applyFill="1" applyBorder="1" applyAlignment="1">
      <alignment horizontal="center" vertical="center"/>
    </xf>
    <xf numFmtId="177" fontId="13" fillId="2" borderId="1" xfId="0" applyNumberFormat="1" applyFont="1" applyFill="1" applyBorder="1" applyAlignment="1" applyProtection="1">
      <alignment vertical="center"/>
    </xf>
    <xf numFmtId="0" fontId="11" fillId="2" borderId="1" xfId="67" applyFont="1" applyFill="1" applyBorder="1" applyAlignment="1">
      <alignment horizontal="left" vertical="center"/>
    </xf>
    <xf numFmtId="178" fontId="12" fillId="2" borderId="1" xfId="73" applyNumberFormat="1" applyFont="1" applyFill="1" applyBorder="1">
      <alignment vertical="center"/>
    </xf>
    <xf numFmtId="177" fontId="14" fillId="2" borderId="1" xfId="0" applyNumberFormat="1" applyFont="1" applyFill="1" applyBorder="1" applyAlignment="1" applyProtection="1">
      <alignment vertical="center"/>
    </xf>
    <xf numFmtId="178" fontId="12" fillId="2" borderId="1" xfId="73" applyNumberFormat="1" applyFont="1" applyFill="1" applyBorder="1" applyAlignment="1">
      <alignment horizontal="left" vertical="center" indent="1"/>
    </xf>
    <xf numFmtId="178" fontId="12" fillId="2" borderId="1" xfId="73" applyNumberFormat="1" applyFont="1" applyFill="1" applyBorder="1" applyAlignment="1">
      <alignment horizontal="left" vertical="center" wrapText="1" indent="1"/>
    </xf>
    <xf numFmtId="0" fontId="15" fillId="2" borderId="1" xfId="86" applyFont="1" applyFill="1" applyBorder="1" applyAlignment="1">
      <alignment horizontal="center" vertical="center"/>
    </xf>
    <xf numFmtId="0" fontId="16" fillId="2" borderId="1" xfId="86" applyFont="1" applyFill="1" applyBorder="1" applyAlignment="1">
      <alignment horizontal="center" vertical="center"/>
    </xf>
    <xf numFmtId="0" fontId="17" fillId="2" borderId="1" xfId="67" applyFont="1" applyFill="1" applyBorder="1" applyAlignment="1">
      <alignment horizontal="left" vertical="center"/>
    </xf>
    <xf numFmtId="0" fontId="0" fillId="2" borderId="0" xfId="48" applyFont="1" applyFill="1" applyAlignment="1">
      <alignment horizontal="left" vertical="center" wrapText="1"/>
    </xf>
    <xf numFmtId="0" fontId="18" fillId="2" borderId="0" xfId="86" applyFont="1" applyFill="1">
      <alignment vertical="center"/>
    </xf>
    <xf numFmtId="0" fontId="9" fillId="0" borderId="0" xfId="48" applyFont="1" applyFill="1" applyAlignment="1"/>
    <xf numFmtId="0" fontId="0" fillId="0" borderId="0" xfId="48" applyFill="1" applyAlignment="1"/>
    <xf numFmtId="178" fontId="0" fillId="0" borderId="0" xfId="48" applyNumberFormat="1" applyFill="1" applyAlignment="1">
      <alignment horizontal="center" vertical="center"/>
    </xf>
    <xf numFmtId="179" fontId="0" fillId="0" borderId="0" xfId="48" applyNumberFormat="1" applyFill="1" applyAlignment="1"/>
    <xf numFmtId="178" fontId="0" fillId="0" borderId="0" xfId="48" applyNumberFormat="1" applyFill="1" applyAlignment="1"/>
    <xf numFmtId="179" fontId="0" fillId="2" borderId="0" xfId="48" applyNumberFormat="1" applyFill="1" applyAlignment="1"/>
    <xf numFmtId="178" fontId="0" fillId="2" borderId="0" xfId="48" applyNumberFormat="1" applyFill="1" applyAlignment="1"/>
    <xf numFmtId="0" fontId="0" fillId="2" borderId="0" xfId="48" applyFill="1" applyBorder="1">
      <alignment vertical="center"/>
    </xf>
    <xf numFmtId="178" fontId="15" fillId="2" borderId="0" xfId="48" applyNumberFormat="1" applyFont="1" applyFill="1" applyAlignment="1">
      <alignment horizontal="center" vertical="center"/>
    </xf>
    <xf numFmtId="179" fontId="9" fillId="2" borderId="0" xfId="48" applyNumberFormat="1" applyFont="1" applyFill="1" applyAlignment="1"/>
    <xf numFmtId="0" fontId="12" fillId="2" borderId="0" xfId="48" applyFont="1" applyFill="1" applyBorder="1" applyAlignment="1">
      <alignment horizontal="right" vertical="center"/>
    </xf>
    <xf numFmtId="0" fontId="11" fillId="2" borderId="1" xfId="88" applyFont="1" applyFill="1" applyBorder="1" applyAlignment="1">
      <alignment horizontal="center" vertical="center"/>
    </xf>
    <xf numFmtId="178" fontId="11" fillId="2" borderId="1" xfId="88" applyNumberFormat="1" applyFont="1" applyFill="1" applyBorder="1" applyAlignment="1">
      <alignment horizontal="center" vertical="center"/>
    </xf>
    <xf numFmtId="177" fontId="19" fillId="2" borderId="1" xfId="0" applyNumberFormat="1" applyFont="1" applyFill="1" applyBorder="1" applyAlignment="1" applyProtection="1">
      <alignment vertical="center"/>
    </xf>
    <xf numFmtId="177" fontId="20" fillId="2" borderId="1" xfId="0" applyNumberFormat="1" applyFont="1" applyFill="1" applyBorder="1" applyAlignment="1" applyProtection="1">
      <alignment vertical="center"/>
    </xf>
    <xf numFmtId="0" fontId="11" fillId="2" borderId="1" xfId="48" applyFont="1" applyFill="1" applyBorder="1" applyAlignment="1">
      <alignment vertical="center"/>
    </xf>
    <xf numFmtId="179" fontId="11" fillId="2" borderId="1" xfId="48" applyNumberFormat="1" applyFont="1" applyFill="1" applyBorder="1" applyAlignment="1">
      <alignment vertical="center"/>
    </xf>
    <xf numFmtId="3" fontId="14" fillId="2" borderId="1" xfId="0" applyNumberFormat="1" applyFont="1" applyFill="1" applyBorder="1" applyAlignment="1" applyProtection="1">
      <alignment vertical="center"/>
    </xf>
    <xf numFmtId="3" fontId="14" fillId="0" borderId="1" xfId="0" applyNumberFormat="1" applyFont="1" applyFill="1" applyBorder="1" applyAlignment="1" applyProtection="1">
      <alignment wrapText="1"/>
    </xf>
    <xf numFmtId="177" fontId="9" fillId="0" borderId="0" xfId="48" applyNumberFormat="1" applyFont="1" applyFill="1" applyAlignment="1"/>
    <xf numFmtId="3" fontId="14" fillId="0" borderId="1" xfId="0" applyNumberFormat="1" applyFont="1" applyFill="1" applyBorder="1" applyAlignment="1" applyProtection="1">
      <alignment horizontal="left" wrapText="1"/>
    </xf>
    <xf numFmtId="0" fontId="12" fillId="2" borderId="1" xfId="48" applyFont="1" applyFill="1" applyBorder="1" applyAlignment="1">
      <alignment vertical="center"/>
    </xf>
    <xf numFmtId="178" fontId="15" fillId="2" borderId="1" xfId="77" applyNumberFormat="1" applyFont="1" applyFill="1" applyBorder="1" applyAlignment="1">
      <alignment horizontal="right" vertical="center"/>
    </xf>
    <xf numFmtId="0" fontId="9" fillId="0" borderId="0" xfId="48" applyFont="1" applyFill="1" applyBorder="1" applyAlignment="1"/>
    <xf numFmtId="0" fontId="21" fillId="2" borderId="1" xfId="48" applyFont="1" applyFill="1" applyBorder="1" applyAlignment="1">
      <alignment vertical="center"/>
    </xf>
    <xf numFmtId="0" fontId="12" fillId="2" borderId="1" xfId="48" applyFont="1" applyFill="1" applyBorder="1" applyAlignment="1"/>
    <xf numFmtId="178" fontId="0" fillId="2" borderId="1" xfId="48" applyNumberFormat="1" applyFont="1" applyFill="1" applyBorder="1" applyAlignment="1">
      <alignment horizontal="right" vertical="center"/>
    </xf>
    <xf numFmtId="0" fontId="21" fillId="2" borderId="1" xfId="48" applyFont="1" applyFill="1" applyBorder="1" applyAlignment="1"/>
    <xf numFmtId="3" fontId="14" fillId="0" borderId="1" xfId="0" applyNumberFormat="1" applyFont="1" applyFill="1" applyBorder="1" applyAlignment="1" applyProtection="1">
      <alignment horizontal="left" vertical="center" wrapText="1"/>
    </xf>
    <xf numFmtId="0" fontId="11" fillId="2" borderId="1" xfId="0" applyFont="1" applyFill="1" applyBorder="1" applyAlignment="1">
      <alignment horizontal="left" vertical="center"/>
    </xf>
    <xf numFmtId="178" fontId="13" fillId="2" borderId="1" xfId="0" applyNumberFormat="1" applyFont="1" applyFill="1" applyBorder="1" applyAlignment="1">
      <alignment horizontal="right" vertical="center"/>
    </xf>
    <xf numFmtId="178" fontId="9" fillId="0" borderId="0" xfId="48" applyNumberFormat="1" applyFont="1" applyFill="1" applyAlignment="1"/>
    <xf numFmtId="0" fontId="0" fillId="2" borderId="0" xfId="89" applyFill="1" applyAlignment="1">
      <alignment horizontal="left" vertical="center" wrapText="1"/>
    </xf>
    <xf numFmtId="0" fontId="0" fillId="0" borderId="0" xfId="89" applyFill="1" applyAlignment="1">
      <alignment horizontal="left" vertical="center" indent="2"/>
    </xf>
    <xf numFmtId="0" fontId="0" fillId="0" borderId="0" xfId="89" applyFill="1">
      <alignment vertical="center"/>
    </xf>
    <xf numFmtId="0" fontId="3" fillId="0" borderId="0" xfId="73" applyFont="1" applyFill="1" applyAlignment="1">
      <alignment horizontal="left" vertical="center"/>
    </xf>
    <xf numFmtId="0" fontId="10" fillId="0" borderId="0" xfId="73" applyFont="1" applyFill="1" applyAlignment="1">
      <alignment horizontal="center" vertical="center"/>
    </xf>
    <xf numFmtId="0" fontId="22" fillId="0" borderId="0" xfId="73" applyFont="1" applyFill="1" applyBorder="1" applyAlignment="1">
      <alignment horizontal="center" vertical="center"/>
    </xf>
    <xf numFmtId="0" fontId="22" fillId="0" borderId="0" xfId="73" applyFont="1" applyFill="1" applyBorder="1" applyAlignment="1">
      <alignment horizontal="left" vertical="center" indent="2"/>
    </xf>
    <xf numFmtId="177" fontId="8" fillId="0" borderId="0" xfId="0" applyNumberFormat="1" applyFont="1" applyFill="1" applyBorder="1" applyAlignment="1" applyProtection="1">
      <alignment horizontal="right" vertical="center"/>
      <protection locked="0"/>
    </xf>
    <xf numFmtId="14" fontId="23" fillId="0" borderId="2" xfId="85" applyNumberFormat="1" applyFont="1" applyFill="1" applyBorder="1" applyAlignment="1" applyProtection="1">
      <alignment horizontal="center" vertical="center"/>
      <protection locked="0"/>
    </xf>
    <xf numFmtId="178" fontId="17" fillId="0" borderId="2" xfId="85" applyNumberFormat="1" applyFont="1" applyFill="1" applyBorder="1" applyAlignment="1" applyProtection="1">
      <alignment horizontal="center" vertical="center" wrapText="1"/>
      <protection locked="0"/>
    </xf>
    <xf numFmtId="0" fontId="17" fillId="0" borderId="2" xfId="73" applyFont="1" applyFill="1" applyBorder="1" applyAlignment="1">
      <alignment horizontal="center" vertical="center"/>
    </xf>
    <xf numFmtId="0" fontId="22" fillId="0" borderId="0" xfId="0" applyFont="1" applyFill="1" applyAlignment="1">
      <alignment horizontal="left" vertical="center"/>
    </xf>
    <xf numFmtId="0" fontId="24" fillId="0" borderId="0" xfId="0" applyFont="1" applyFill="1">
      <alignment vertical="center"/>
    </xf>
    <xf numFmtId="0" fontId="22" fillId="0" borderId="0" xfId="0" applyFont="1" applyFill="1">
      <alignment vertical="center"/>
    </xf>
    <xf numFmtId="0" fontId="22" fillId="0" borderId="0" xfId="73" applyFont="1" applyFill="1" applyBorder="1" applyAlignment="1">
      <alignment horizontal="right" vertical="center"/>
    </xf>
    <xf numFmtId="178" fontId="6" fillId="0" borderId="2" xfId="73" applyNumberFormat="1" applyFont="1" applyFill="1" applyBorder="1" applyAlignment="1">
      <alignment horizontal="center" vertical="center"/>
    </xf>
    <xf numFmtId="179" fontId="9" fillId="0" borderId="0" xfId="0" applyNumberFormat="1" applyFont="1" applyFill="1" applyAlignment="1">
      <alignment vertical="center" wrapText="1"/>
    </xf>
    <xf numFmtId="178" fontId="18" fillId="0" borderId="0" xfId="0" applyNumberFormat="1" applyFont="1" applyFill="1" applyAlignment="1">
      <alignment horizontal="right"/>
    </xf>
    <xf numFmtId="0" fontId="9" fillId="0" borderId="0" xfId="0" applyFont="1" applyFill="1" applyAlignment="1"/>
    <xf numFmtId="0" fontId="25" fillId="0" borderId="0" xfId="73" applyFont="1" applyFill="1" applyAlignment="1">
      <alignment horizontal="center" vertical="center"/>
    </xf>
    <xf numFmtId="0" fontId="0" fillId="0" borderId="0" xfId="73" applyFill="1" applyBorder="1" applyAlignment="1">
      <alignment horizontal="center" vertical="center" wrapText="1"/>
    </xf>
    <xf numFmtId="177" fontId="18"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wrapText="1"/>
    </xf>
    <xf numFmtId="179" fontId="11" fillId="0" borderId="1" xfId="0" applyNumberFormat="1" applyFont="1" applyFill="1" applyBorder="1" applyAlignment="1">
      <alignment vertical="center" wrapText="1"/>
    </xf>
    <xf numFmtId="177" fontId="20" fillId="0" borderId="1" xfId="0" applyNumberFormat="1" applyFont="1" applyFill="1" applyBorder="1" applyAlignment="1" applyProtection="1">
      <alignment vertical="center"/>
    </xf>
    <xf numFmtId="49" fontId="12" fillId="0" borderId="1" xfId="0" applyNumberFormat="1" applyFont="1" applyFill="1" applyBorder="1" applyAlignment="1" applyProtection="1">
      <alignment vertical="center"/>
    </xf>
    <xf numFmtId="177" fontId="14" fillId="0" borderId="1" xfId="0" applyNumberFormat="1" applyFont="1" applyFill="1" applyBorder="1" applyAlignment="1" applyProtection="1">
      <alignment vertical="center"/>
    </xf>
    <xf numFmtId="0" fontId="0" fillId="0" borderId="0" xfId="89" applyFill="1" applyBorder="1" applyAlignment="1">
      <alignment horizontal="left" vertical="center" wrapText="1"/>
    </xf>
    <xf numFmtId="0" fontId="9" fillId="0" borderId="0" xfId="0" applyFont="1" applyFill="1" applyAlignment="1">
      <alignment vertical="center"/>
    </xf>
    <xf numFmtId="178" fontId="9" fillId="0" borderId="0" xfId="0" applyNumberFormat="1" applyFont="1" applyFill="1" applyAlignment="1"/>
    <xf numFmtId="179" fontId="9" fillId="0" borderId="0" xfId="0" applyNumberFormat="1" applyFont="1" applyFill="1" applyAlignment="1">
      <alignment vertical="center"/>
    </xf>
    <xf numFmtId="0" fontId="0" fillId="0" borderId="0" xfId="73" applyFill="1" applyBorder="1" applyAlignment="1">
      <alignment horizontal="center" vertical="center"/>
    </xf>
    <xf numFmtId="0" fontId="11" fillId="0" borderId="1" xfId="0" applyFont="1" applyFill="1" applyBorder="1" applyAlignment="1">
      <alignment horizontal="center" vertical="center"/>
    </xf>
    <xf numFmtId="178" fontId="11" fillId="0"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79" fontId="11" fillId="2" borderId="1" xfId="0" applyNumberFormat="1" applyFont="1" applyFill="1" applyBorder="1" applyAlignment="1">
      <alignment vertical="center"/>
    </xf>
    <xf numFmtId="3" fontId="14" fillId="2" borderId="1" xfId="0" applyNumberFormat="1" applyFont="1" applyFill="1" applyBorder="1" applyAlignment="1" applyProtection="1">
      <alignment vertical="center" wrapText="1"/>
    </xf>
    <xf numFmtId="178" fontId="9" fillId="2" borderId="1" xfId="0" applyNumberFormat="1" applyFont="1" applyFill="1" applyBorder="1" applyAlignment="1"/>
    <xf numFmtId="178" fontId="18" fillId="2" borderId="1" xfId="0" applyNumberFormat="1" applyFont="1" applyFill="1" applyBorder="1" applyAlignment="1">
      <alignment horizontal="right" vertical="center"/>
    </xf>
    <xf numFmtId="0" fontId="26" fillId="2" borderId="1" xfId="66" applyFont="1" applyFill="1" applyBorder="1">
      <alignment vertical="center"/>
    </xf>
    <xf numFmtId="0" fontId="14" fillId="2" borderId="1" xfId="66" applyFont="1" applyFill="1" applyBorder="1">
      <alignment vertical="center"/>
    </xf>
    <xf numFmtId="3" fontId="14" fillId="0" borderId="1" xfId="0" applyNumberFormat="1" applyFont="1" applyFill="1" applyBorder="1" applyAlignment="1" applyProtection="1">
      <alignment vertical="center"/>
    </xf>
    <xf numFmtId="0" fontId="26" fillId="0" borderId="1" xfId="74" applyFont="1" applyFill="1" applyBorder="1">
      <alignment vertical="center"/>
    </xf>
    <xf numFmtId="178" fontId="18" fillId="0" borderId="1" xfId="0" applyNumberFormat="1" applyFont="1" applyFill="1" applyBorder="1" applyAlignment="1">
      <alignment horizontal="right" vertical="center"/>
    </xf>
    <xf numFmtId="0" fontId="14" fillId="0" borderId="1" xfId="74" applyFont="1" applyFill="1" applyBorder="1">
      <alignment vertical="center"/>
    </xf>
    <xf numFmtId="0" fontId="0" fillId="0" borderId="0" xfId="89" applyFill="1" applyAlignment="1">
      <alignment horizontal="left" vertical="center" wrapText="1"/>
    </xf>
    <xf numFmtId="177" fontId="27" fillId="0" borderId="0" xfId="0" applyNumberFormat="1" applyFont="1" applyFill="1" applyBorder="1" applyAlignment="1" applyProtection="1">
      <alignment horizontal="right" vertical="center"/>
      <protection locked="0"/>
    </xf>
    <xf numFmtId="14" fontId="28" fillId="0" borderId="2" xfId="85" applyNumberFormat="1" applyFont="1" applyFill="1" applyBorder="1" applyAlignment="1" applyProtection="1">
      <alignment horizontal="center" vertical="center"/>
      <protection locked="0"/>
    </xf>
    <xf numFmtId="178" fontId="29" fillId="0" borderId="2" xfId="85" applyNumberFormat="1" applyFont="1" applyFill="1" applyBorder="1" applyAlignment="1" applyProtection="1">
      <alignment horizontal="center" vertical="center" wrapText="1"/>
      <protection locked="0"/>
    </xf>
    <xf numFmtId="0" fontId="23" fillId="0" borderId="2" xfId="92" applyFont="1" applyFill="1" applyBorder="1" applyAlignment="1">
      <alignment horizontal="center" vertical="center"/>
    </xf>
    <xf numFmtId="178" fontId="13" fillId="0" borderId="2" xfId="73" applyNumberFormat="1" applyFont="1" applyFill="1" applyBorder="1" applyAlignment="1">
      <alignment horizontal="center" vertical="center"/>
    </xf>
    <xf numFmtId="0" fontId="28"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0" fillId="0" borderId="0" xfId="73" applyBorder="1" applyAlignment="1">
      <alignment horizontal="right" vertical="center"/>
    </xf>
    <xf numFmtId="0" fontId="12" fillId="0" borderId="0" xfId="73" applyFont="1" applyBorder="1" applyAlignment="1">
      <alignment horizontal="right" vertical="center"/>
    </xf>
    <xf numFmtId="0" fontId="11" fillId="0" borderId="1" xfId="92" applyFont="1" applyFill="1" applyBorder="1" applyAlignment="1">
      <alignment horizontal="left" vertical="center"/>
    </xf>
    <xf numFmtId="0" fontId="11" fillId="0" borderId="1" xfId="92" applyFont="1" applyFill="1" applyBorder="1" applyAlignment="1">
      <alignment horizontal="center" vertical="center"/>
    </xf>
    <xf numFmtId="0" fontId="30" fillId="0" borderId="1" xfId="0" applyFont="1" applyBorder="1" applyAlignment="1">
      <alignment vertical="center"/>
    </xf>
    <xf numFmtId="177" fontId="30" fillId="2" borderId="1" xfId="0" applyNumberFormat="1" applyFont="1" applyFill="1" applyBorder="1" applyAlignment="1">
      <alignment horizontal="right" vertical="center"/>
    </xf>
    <xf numFmtId="49" fontId="1" fillId="0" borderId="1" xfId="0" applyNumberFormat="1" applyFont="1" applyBorder="1" applyAlignment="1">
      <alignment horizontal="left"/>
    </xf>
    <xf numFmtId="177" fontId="20" fillId="2" borderId="1" xfId="0" applyNumberFormat="1" applyFont="1" applyFill="1" applyBorder="1" applyAlignment="1">
      <alignment horizontal="right" vertical="center"/>
    </xf>
    <xf numFmtId="177" fontId="14" fillId="2" borderId="1" xfId="0" applyNumberFormat="1" applyFont="1" applyFill="1" applyBorder="1" applyAlignment="1">
      <alignment horizontal="right" vertical="center"/>
    </xf>
    <xf numFmtId="0" fontId="31" fillId="0" borderId="0" xfId="85" applyFont="1" applyFill="1" applyAlignment="1" applyProtection="1">
      <alignment vertical="center" wrapText="1"/>
      <protection locked="0"/>
    </xf>
    <xf numFmtId="0" fontId="31" fillId="0" borderId="0" xfId="85" applyFill="1" applyAlignment="1" applyProtection="1">
      <alignment vertical="center"/>
      <protection locked="0"/>
    </xf>
    <xf numFmtId="178" fontId="31" fillId="0" borderId="0" xfId="85" applyNumberFormat="1" applyFill="1" applyAlignment="1" applyProtection="1">
      <alignment vertical="center"/>
      <protection locked="0"/>
    </xf>
    <xf numFmtId="0" fontId="32" fillId="0" borderId="0" xfId="66" applyFont="1" applyFill="1" applyBorder="1" applyAlignment="1">
      <alignment horizontal="center" vertical="center"/>
    </xf>
    <xf numFmtId="0" fontId="0" fillId="2" borderId="0" xfId="66" applyFill="1" applyBorder="1" applyAlignment="1">
      <alignment horizontal="center" vertical="center"/>
    </xf>
    <xf numFmtId="0" fontId="12" fillId="2" borderId="0" xfId="66" applyFont="1" applyFill="1" applyBorder="1" applyAlignment="1">
      <alignment horizontal="right" vertical="center"/>
    </xf>
    <xf numFmtId="0" fontId="23" fillId="2" borderId="1" xfId="66" applyFont="1" applyFill="1" applyBorder="1" applyAlignment="1">
      <alignment horizontal="center" vertical="center" wrapText="1"/>
    </xf>
    <xf numFmtId="178" fontId="23" fillId="2" borderId="1" xfId="66" applyNumberFormat="1" applyFont="1" applyFill="1" applyBorder="1" applyAlignment="1">
      <alignment horizontal="center" vertical="center" wrapText="1"/>
    </xf>
    <xf numFmtId="178" fontId="6" fillId="2" borderId="1" xfId="93" applyNumberFormat="1" applyFont="1" applyFill="1" applyBorder="1" applyAlignment="1">
      <alignment horizontal="right" vertical="center"/>
    </xf>
    <xf numFmtId="49" fontId="12" fillId="2" borderId="1" xfId="0" applyNumberFormat="1" applyFont="1" applyFill="1" applyBorder="1" applyAlignment="1" applyProtection="1">
      <alignment vertical="center"/>
    </xf>
    <xf numFmtId="177" fontId="12" fillId="2" borderId="1" xfId="0" applyNumberFormat="1" applyFont="1" applyFill="1" applyBorder="1" applyAlignment="1" applyProtection="1">
      <alignment horizontal="right" vertical="center"/>
    </xf>
    <xf numFmtId="0" fontId="14" fillId="0" borderId="0" xfId="66" applyFont="1" applyFill="1" applyAlignment="1">
      <alignment horizontal="left" vertical="center" wrapText="1"/>
    </xf>
    <xf numFmtId="0" fontId="0" fillId="0" borderId="0" xfId="66" applyFont="1" applyFill="1" applyAlignment="1">
      <alignment horizontal="left" vertical="center" wrapText="1"/>
    </xf>
    <xf numFmtId="0" fontId="28" fillId="0" borderId="0" xfId="66" applyFont="1" applyFill="1" applyAlignment="1">
      <alignment vertical="center"/>
    </xf>
    <xf numFmtId="0" fontId="5" fillId="0" borderId="0" xfId="66" applyFont="1" applyFill="1" applyAlignment="1">
      <alignment vertical="center"/>
    </xf>
    <xf numFmtId="181" fontId="5" fillId="0" borderId="0" xfId="66" applyNumberFormat="1" applyFont="1" applyFill="1" applyAlignment="1">
      <alignment vertical="center"/>
    </xf>
    <xf numFmtId="181" fontId="3" fillId="0" borderId="0" xfId="73" applyNumberFormat="1" applyFont="1" applyFill="1" applyAlignment="1">
      <alignment horizontal="left" vertical="center"/>
    </xf>
    <xf numFmtId="181" fontId="10" fillId="0" borderId="0" xfId="73" applyNumberFormat="1" applyFont="1" applyFill="1" applyAlignment="1">
      <alignment horizontal="center" vertical="center"/>
    </xf>
    <xf numFmtId="0" fontId="4" fillId="0" borderId="0" xfId="66" applyFont="1" applyFill="1" applyBorder="1" applyAlignment="1">
      <alignment horizontal="center" vertical="top"/>
    </xf>
    <xf numFmtId="0" fontId="0" fillId="0" borderId="0" xfId="66" applyFill="1" applyBorder="1" applyAlignment="1">
      <alignment horizontal="right" vertical="center"/>
    </xf>
    <xf numFmtId="181" fontId="0" fillId="0" borderId="0" xfId="66" applyNumberFormat="1" applyFill="1" applyBorder="1" applyAlignment="1">
      <alignment horizontal="right" vertical="center"/>
    </xf>
    <xf numFmtId="0" fontId="5" fillId="0" borderId="0" xfId="66" applyFont="1" applyFill="1" applyBorder="1" applyAlignment="1">
      <alignment horizontal="right" vertical="top"/>
    </xf>
    <xf numFmtId="0" fontId="11" fillId="0" borderId="1" xfId="93" applyFont="1" applyFill="1" applyBorder="1" applyAlignment="1">
      <alignment horizontal="center" vertical="center"/>
    </xf>
    <xf numFmtId="181" fontId="11" fillId="0" borderId="1" xfId="85" applyNumberFormat="1" applyFont="1" applyFill="1" applyBorder="1" applyAlignment="1" applyProtection="1">
      <alignment horizontal="center" vertical="center" wrapText="1"/>
      <protection locked="0"/>
    </xf>
    <xf numFmtId="0" fontId="20" fillId="0" borderId="0" xfId="66" applyFont="1" applyFill="1" applyBorder="1" applyAlignment="1">
      <alignment horizontal="center" vertical="center" wrapText="1"/>
    </xf>
    <xf numFmtId="49" fontId="13" fillId="0" borderId="1" xfId="0" applyNumberFormat="1" applyFont="1" applyFill="1" applyBorder="1" applyAlignment="1" applyProtection="1">
      <alignment vertical="center"/>
    </xf>
    <xf numFmtId="177" fontId="30" fillId="0" borderId="1" xfId="0" applyNumberFormat="1" applyFont="1" applyFill="1" applyBorder="1" applyAlignment="1">
      <alignment vertical="center"/>
    </xf>
    <xf numFmtId="0" fontId="33" fillId="0" borderId="1" xfId="101" applyFont="1" applyFill="1" applyBorder="1" applyAlignment="1" applyProtection="1">
      <alignment horizontal="left" vertical="center" wrapText="1"/>
      <protection locked="0"/>
    </xf>
    <xf numFmtId="0" fontId="5" fillId="0" borderId="0" xfId="0" applyFont="1" applyFill="1" applyBorder="1" applyAlignment="1">
      <alignment vertical="center"/>
    </xf>
    <xf numFmtId="49" fontId="1" fillId="0" borderId="1" xfId="0" applyNumberFormat="1" applyFont="1" applyFill="1" applyBorder="1" applyAlignment="1"/>
    <xf numFmtId="181" fontId="5" fillId="0" borderId="1" xfId="0" applyNumberFormat="1" applyFont="1" applyFill="1" applyBorder="1" applyAlignment="1">
      <alignment vertical="center"/>
    </xf>
    <xf numFmtId="49" fontId="1" fillId="0" borderId="1" xfId="0" applyNumberFormat="1" applyFont="1" applyFill="1" applyBorder="1" applyAlignment="1">
      <alignment horizontal="left" indent="1"/>
    </xf>
    <xf numFmtId="49" fontId="1" fillId="0" borderId="1" xfId="0" applyNumberFormat="1" applyFont="1" applyFill="1" applyBorder="1" applyAlignment="1">
      <alignment horizontal="left" indent="2"/>
    </xf>
    <xf numFmtId="0" fontId="1" fillId="0" borderId="0" xfId="66" applyFont="1" applyFill="1" applyBorder="1" applyAlignment="1">
      <alignment horizontal="left" vertical="center" wrapText="1"/>
    </xf>
    <xf numFmtId="181" fontId="1" fillId="0" borderId="0" xfId="66" applyNumberFormat="1" applyFont="1" applyFill="1" applyBorder="1" applyAlignment="1">
      <alignment horizontal="left" vertical="center" wrapText="1"/>
    </xf>
    <xf numFmtId="0" fontId="0" fillId="0" borderId="0" xfId="74" applyFill="1">
      <alignment vertical="center"/>
    </xf>
    <xf numFmtId="178" fontId="0" fillId="0" borderId="0" xfId="74" applyNumberFormat="1" applyFill="1">
      <alignment vertical="center"/>
    </xf>
    <xf numFmtId="182" fontId="0" fillId="0" borderId="0" xfId="74" applyNumberFormat="1" applyFill="1">
      <alignment vertical="center"/>
    </xf>
    <xf numFmtId="0" fontId="34" fillId="0" borderId="0" xfId="74" applyFont="1" applyFill="1" applyAlignment="1">
      <alignment horizontal="center" vertical="center"/>
    </xf>
    <xf numFmtId="178" fontId="34" fillId="0" borderId="0" xfId="74" applyNumberFormat="1" applyFont="1" applyFill="1" applyAlignment="1">
      <alignment horizontal="center" vertical="center"/>
    </xf>
    <xf numFmtId="182" fontId="34" fillId="0" borderId="0" xfId="74" applyNumberFormat="1" applyFont="1" applyFill="1" applyAlignment="1">
      <alignment horizontal="center" vertical="center"/>
    </xf>
    <xf numFmtId="0" fontId="11" fillId="0" borderId="1" xfId="74" applyFont="1" applyFill="1" applyBorder="1" applyAlignment="1">
      <alignment horizontal="center" vertical="center"/>
    </xf>
    <xf numFmtId="178" fontId="11" fillId="0" borderId="1" xfId="85" applyNumberFormat="1" applyFont="1" applyFill="1" applyBorder="1" applyAlignment="1" applyProtection="1">
      <alignment horizontal="center" vertical="center" wrapText="1"/>
      <protection locked="0"/>
    </xf>
    <xf numFmtId="182" fontId="11" fillId="0" borderId="1" xfId="85" applyNumberFormat="1" applyFont="1" applyFill="1" applyBorder="1" applyAlignment="1" applyProtection="1">
      <alignment horizontal="center" vertical="center" wrapText="1"/>
      <protection locked="0"/>
    </xf>
    <xf numFmtId="0" fontId="11" fillId="0" borderId="1" xfId="85" applyFont="1" applyFill="1" applyBorder="1" applyAlignment="1" applyProtection="1">
      <alignment horizontal="center" vertical="center" wrapText="1"/>
      <protection locked="0"/>
    </xf>
    <xf numFmtId="178" fontId="35" fillId="0" borderId="1" xfId="74" applyNumberFormat="1" applyFont="1" applyFill="1" applyBorder="1">
      <alignment vertical="center"/>
    </xf>
    <xf numFmtId="0" fontId="11" fillId="0" borderId="1" xfId="101" applyFont="1" applyFill="1" applyBorder="1" applyAlignment="1" applyProtection="1">
      <alignment horizontal="left" vertical="center" wrapText="1"/>
      <protection locked="0"/>
    </xf>
    <xf numFmtId="180" fontId="35" fillId="0" borderId="1" xfId="74" applyNumberFormat="1" applyFont="1" applyFill="1" applyBorder="1" applyAlignment="1">
      <alignment horizontal="right" vertical="center"/>
    </xf>
    <xf numFmtId="180" fontId="0" fillId="0" borderId="0" xfId="74" applyNumberFormat="1" applyFill="1">
      <alignment vertical="center"/>
    </xf>
    <xf numFmtId="181" fontId="0" fillId="0" borderId="0" xfId="74" applyNumberFormat="1" applyFill="1">
      <alignment vertical="center"/>
    </xf>
    <xf numFmtId="178" fontId="26" fillId="0" borderId="1" xfId="74" applyNumberFormat="1" applyFont="1" applyFill="1" applyBorder="1" applyAlignment="1">
      <alignment horizontal="right" vertical="center"/>
    </xf>
    <xf numFmtId="182" fontId="26" fillId="0" borderId="1" xfId="74" applyNumberFormat="1" applyFont="1" applyFill="1" applyBorder="1" applyAlignment="1">
      <alignment horizontal="right" vertical="center"/>
    </xf>
    <xf numFmtId="177" fontId="12" fillId="0" borderId="1" xfId="73" applyNumberFormat="1" applyFont="1" applyFill="1" applyBorder="1" applyAlignment="1">
      <alignment horizontal="right" vertical="center"/>
    </xf>
    <xf numFmtId="180" fontId="26" fillId="0" borderId="1" xfId="74" applyNumberFormat="1" applyFont="1" applyFill="1" applyBorder="1" applyAlignment="1">
      <alignment horizontal="right" vertical="center"/>
    </xf>
    <xf numFmtId="0" fontId="35" fillId="0" borderId="1" xfId="74" applyFont="1" applyFill="1" applyBorder="1" applyAlignment="1">
      <alignment horizontal="right" vertical="center"/>
    </xf>
    <xf numFmtId="0" fontId="26" fillId="0" borderId="1" xfId="74" applyFont="1" applyFill="1" applyBorder="1" applyAlignment="1">
      <alignment vertical="center" wrapText="1"/>
    </xf>
    <xf numFmtId="0" fontId="36" fillId="0" borderId="1" xfId="74" applyFont="1" applyFill="1" applyBorder="1">
      <alignment vertical="center"/>
    </xf>
    <xf numFmtId="0" fontId="0" fillId="0" borderId="1" xfId="74" applyFill="1" applyBorder="1">
      <alignment vertical="center"/>
    </xf>
    <xf numFmtId="178" fontId="0" fillId="0" borderId="1" xfId="74" applyNumberFormat="1" applyFill="1" applyBorder="1">
      <alignment vertical="center"/>
    </xf>
    <xf numFmtId="182" fontId="0" fillId="0" borderId="1" xfId="74" applyNumberFormat="1" applyFill="1" applyBorder="1">
      <alignment vertical="center"/>
    </xf>
    <xf numFmtId="0" fontId="0" fillId="0" borderId="0" xfId="74" applyFont="1" applyFill="1" applyBorder="1" applyAlignment="1">
      <alignment horizontal="left" vertical="center" wrapText="1"/>
    </xf>
    <xf numFmtId="0" fontId="0" fillId="0" borderId="0" xfId="74" applyFont="1" applyFill="1">
      <alignment vertical="center"/>
    </xf>
    <xf numFmtId="0" fontId="3" fillId="0" borderId="0" xfId="73" applyFont="1" applyFill="1" applyAlignment="1">
      <alignment vertical="center"/>
    </xf>
    <xf numFmtId="0" fontId="11" fillId="2" borderId="1" xfId="85" applyFont="1" applyFill="1" applyBorder="1" applyAlignment="1" applyProtection="1">
      <alignment horizontal="center" vertical="center" wrapText="1"/>
      <protection locked="0"/>
    </xf>
    <xf numFmtId="178" fontId="13" fillId="2" borderId="1" xfId="77" applyNumberFormat="1" applyFont="1" applyFill="1" applyBorder="1" applyAlignment="1">
      <alignment horizontal="right" vertical="center"/>
    </xf>
    <xf numFmtId="180" fontId="37" fillId="2" borderId="1" xfId="73" applyNumberFormat="1" applyFont="1" applyFill="1" applyBorder="1">
      <alignment vertical="center"/>
    </xf>
    <xf numFmtId="178" fontId="18" fillId="2" borderId="1" xfId="77" applyNumberFormat="1" applyFont="1" applyFill="1" applyBorder="1" applyAlignment="1">
      <alignment horizontal="right" vertical="center"/>
    </xf>
    <xf numFmtId="180" fontId="12" fillId="2" borderId="1" xfId="73" applyNumberFormat="1" applyFont="1" applyFill="1" applyBorder="1">
      <alignment vertical="center"/>
    </xf>
    <xf numFmtId="0" fontId="9" fillId="2" borderId="0" xfId="48" applyFont="1" applyFill="1" applyAlignment="1"/>
    <xf numFmtId="0" fontId="0" fillId="2" borderId="0" xfId="48" applyFill="1" applyAlignment="1"/>
    <xf numFmtId="178" fontId="0" fillId="2" borderId="0" xfId="48" applyNumberFormat="1" applyFill="1" applyAlignment="1">
      <alignment horizontal="center" vertical="center"/>
    </xf>
    <xf numFmtId="0" fontId="25" fillId="2" borderId="0" xfId="48" applyFont="1" applyFill="1" applyAlignment="1">
      <alignment horizontal="center" vertical="center"/>
    </xf>
    <xf numFmtId="178" fontId="13" fillId="2" borderId="1" xfId="48" applyNumberFormat="1" applyFont="1" applyFill="1" applyBorder="1" applyAlignment="1">
      <alignment horizontal="right" vertical="center"/>
    </xf>
    <xf numFmtId="178" fontId="11" fillId="2" borderId="1" xfId="88" applyNumberFormat="1" applyFont="1" applyFill="1" applyBorder="1" applyAlignment="1">
      <alignment horizontal="right" vertical="center"/>
    </xf>
    <xf numFmtId="0" fontId="13" fillId="2" borderId="1" xfId="48" applyNumberFormat="1" applyFont="1" applyFill="1" applyBorder="1" applyAlignment="1">
      <alignment horizontal="right" vertical="center"/>
    </xf>
    <xf numFmtId="0" fontId="12" fillId="2" borderId="1" xfId="48" applyFont="1" applyFill="1" applyBorder="1">
      <alignment vertical="center"/>
    </xf>
    <xf numFmtId="183" fontId="38" fillId="2" borderId="1" xfId="77" applyNumberFormat="1" applyFont="1" applyFill="1" applyBorder="1" applyAlignment="1">
      <alignment horizontal="right" vertical="center"/>
    </xf>
    <xf numFmtId="178" fontId="9" fillId="2" borderId="1" xfId="77" applyNumberFormat="1" applyFont="1" applyFill="1" applyBorder="1" applyAlignment="1">
      <alignment horizontal="right" vertical="center"/>
    </xf>
    <xf numFmtId="178" fontId="9" fillId="2" borderId="1" xfId="77" applyNumberFormat="1" applyFont="1" applyFill="1" applyBorder="1" applyAlignment="1">
      <alignment horizontal="center" vertical="center"/>
    </xf>
    <xf numFmtId="0" fontId="0" fillId="2" borderId="1" xfId="48" applyFill="1" applyBorder="1">
      <alignment vertical="center"/>
    </xf>
    <xf numFmtId="3" fontId="14" fillId="2" borderId="1" xfId="0" applyNumberFormat="1" applyFont="1" applyFill="1" applyBorder="1" applyAlignment="1" applyProtection="1">
      <alignment horizontal="left" vertical="center" wrapText="1" indent="1"/>
    </xf>
    <xf numFmtId="0" fontId="0" fillId="2" borderId="1" xfId="48" applyFill="1" applyBorder="1" applyAlignment="1">
      <alignment vertical="center"/>
    </xf>
    <xf numFmtId="0" fontId="0" fillId="2" borderId="1" xfId="48" applyFill="1" applyBorder="1" applyAlignment="1"/>
    <xf numFmtId="178" fontId="0" fillId="2" borderId="1" xfId="48" applyNumberFormat="1" applyFill="1" applyBorder="1" applyAlignment="1">
      <alignment horizontal="center" vertical="center"/>
    </xf>
    <xf numFmtId="0" fontId="39" fillId="2" borderId="1" xfId="73" applyFont="1" applyFill="1" applyBorder="1" applyAlignment="1">
      <alignment horizontal="right" vertical="center"/>
    </xf>
    <xf numFmtId="0" fontId="14" fillId="2" borderId="1" xfId="0" applyFont="1" applyFill="1" applyBorder="1" applyAlignment="1">
      <alignment horizontal="left" vertical="center"/>
    </xf>
    <xf numFmtId="0" fontId="0" fillId="2" borderId="0" xfId="48" applyFill="1" applyAlignment="1">
      <alignment horizontal="left" vertical="center" wrapText="1"/>
    </xf>
    <xf numFmtId="0" fontId="9" fillId="2" borderId="1" xfId="48" applyFont="1" applyFill="1" applyBorder="1" applyAlignment="1"/>
    <xf numFmtId="179" fontId="40" fillId="2" borderId="1" xfId="48" applyNumberFormat="1" applyFont="1" applyFill="1" applyBorder="1" applyAlignment="1">
      <alignment vertical="center"/>
    </xf>
    <xf numFmtId="178" fontId="9" fillId="2" borderId="0" xfId="48" applyNumberFormat="1" applyFont="1" applyFill="1" applyAlignment="1"/>
    <xf numFmtId="0" fontId="37" fillId="0" borderId="2" xfId="0" applyFont="1" applyBorder="1" applyAlignment="1">
      <alignment vertical="center" wrapText="1"/>
    </xf>
    <xf numFmtId="0" fontId="12" fillId="0" borderId="0" xfId="89" applyFont="1" applyFill="1" applyBorder="1" applyAlignment="1">
      <alignment horizontal="left" vertical="center" wrapText="1"/>
    </xf>
    <xf numFmtId="0" fontId="37" fillId="0" borderId="2" xfId="0" applyFont="1" applyBorder="1" applyAlignment="1">
      <alignment horizontal="left" vertical="center" wrapText="1" indent="1"/>
    </xf>
    <xf numFmtId="0" fontId="37" fillId="0" borderId="2" xfId="0" applyFont="1" applyBorder="1" applyAlignment="1">
      <alignment horizontal="left" vertical="center" indent="1"/>
    </xf>
    <xf numFmtId="179" fontId="9" fillId="0" borderId="0" xfId="88" applyNumberFormat="1" applyFont="1" applyFill="1" applyAlignment="1">
      <alignment vertical="center"/>
    </xf>
    <xf numFmtId="0" fontId="9" fillId="0" borderId="0" xfId="88" applyFont="1" applyFill="1"/>
    <xf numFmtId="0" fontId="41" fillId="0" borderId="0" xfId="73" applyFont="1" applyFill="1" applyAlignment="1">
      <alignment horizontal="left" vertical="center"/>
    </xf>
    <xf numFmtId="0" fontId="42" fillId="0" borderId="0" xfId="73" applyFont="1" applyFill="1" applyAlignment="1">
      <alignment horizontal="center" vertical="center"/>
    </xf>
    <xf numFmtId="0" fontId="11" fillId="0" borderId="1" xfId="88" applyFont="1" applyFill="1" applyBorder="1" applyAlignment="1">
      <alignment horizontal="center" vertical="center"/>
    </xf>
    <xf numFmtId="178" fontId="11" fillId="0" borderId="1" xfId="88" applyNumberFormat="1" applyFont="1" applyFill="1" applyBorder="1" applyAlignment="1">
      <alignment horizontal="center" vertical="center"/>
    </xf>
    <xf numFmtId="0" fontId="11" fillId="0" borderId="1" xfId="88" applyFont="1" applyFill="1" applyBorder="1" applyAlignment="1">
      <alignment horizontal="left" vertical="center"/>
    </xf>
    <xf numFmtId="178" fontId="18" fillId="0" borderId="1" xfId="0" applyNumberFormat="1" applyFont="1" applyFill="1" applyBorder="1" applyAlignment="1" applyProtection="1">
      <alignment horizontal="right" vertical="center"/>
    </xf>
    <xf numFmtId="179" fontId="9" fillId="0" borderId="0" xfId="88" applyNumberFormat="1" applyFont="1" applyFill="1"/>
    <xf numFmtId="0" fontId="22" fillId="0" borderId="0" xfId="73" applyFont="1" applyFill="1" applyAlignment="1">
      <alignment horizontal="left" vertical="center" wrapText="1"/>
    </xf>
    <xf numFmtId="0" fontId="9" fillId="2" borderId="0" xfId="84" applyFont="1" applyFill="1" applyAlignment="1">
      <alignment vertical="center"/>
    </xf>
    <xf numFmtId="178" fontId="9" fillId="2" borderId="0" xfId="84" applyNumberFormat="1" applyFont="1" applyFill="1"/>
    <xf numFmtId="179" fontId="9" fillId="2" borderId="0" xfId="84" applyNumberFormat="1" applyFont="1" applyFill="1" applyAlignment="1">
      <alignment vertical="center"/>
    </xf>
    <xf numFmtId="0" fontId="9" fillId="2" borderId="0" xfId="84" applyFont="1" applyFill="1"/>
    <xf numFmtId="0" fontId="0" fillId="2" borderId="0" xfId="73" applyFill="1" applyBorder="1" applyAlignment="1">
      <alignment horizontal="center" vertical="center"/>
    </xf>
    <xf numFmtId="0" fontId="11" fillId="2" borderId="1" xfId="84" applyFont="1" applyFill="1" applyBorder="1" applyAlignment="1">
      <alignment horizontal="center" vertical="center"/>
    </xf>
    <xf numFmtId="178" fontId="19" fillId="2" borderId="1" xfId="84" applyNumberFormat="1" applyFont="1" applyFill="1" applyBorder="1" applyAlignment="1">
      <alignment horizontal="right" vertical="center"/>
    </xf>
    <xf numFmtId="0" fontId="43" fillId="2" borderId="1" xfId="73" applyFont="1" applyFill="1" applyBorder="1">
      <alignment vertical="center"/>
    </xf>
    <xf numFmtId="178" fontId="11" fillId="2" borderId="1" xfId="84" applyNumberFormat="1" applyFont="1" applyFill="1" applyBorder="1" applyAlignment="1">
      <alignment horizontal="right" vertical="center"/>
    </xf>
    <xf numFmtId="0" fontId="11" fillId="2" borderId="1" xfId="84" applyFont="1" applyFill="1" applyBorder="1" applyAlignment="1">
      <alignment horizontal="left" vertical="center"/>
    </xf>
    <xf numFmtId="177" fontId="43" fillId="2" borderId="1" xfId="73" applyNumberFormat="1" applyFont="1" applyFill="1" applyBorder="1">
      <alignment vertical="center"/>
    </xf>
    <xf numFmtId="180" fontId="43" fillId="2" borderId="1" xfId="73" applyNumberFormat="1" applyFont="1" applyFill="1" applyBorder="1" applyAlignment="1">
      <alignment horizontal="right" vertical="center"/>
    </xf>
    <xf numFmtId="0" fontId="12" fillId="2" borderId="1" xfId="73" applyFont="1" applyFill="1" applyBorder="1" applyAlignment="1">
      <alignment vertical="center"/>
    </xf>
    <xf numFmtId="177" fontId="12" fillId="2" borderId="1" xfId="73" applyNumberFormat="1" applyFont="1" applyFill="1" applyBorder="1" applyAlignment="1">
      <alignment horizontal="right" vertical="center"/>
    </xf>
    <xf numFmtId="180" fontId="12" fillId="2" borderId="1" xfId="73" applyNumberFormat="1" applyFont="1" applyFill="1" applyBorder="1" applyAlignment="1">
      <alignment horizontal="right" vertical="center"/>
    </xf>
    <xf numFmtId="0" fontId="12" fillId="2" borderId="1" xfId="73" applyFont="1" applyFill="1" applyBorder="1">
      <alignment vertical="center"/>
    </xf>
    <xf numFmtId="177" fontId="12" fillId="2" borderId="1" xfId="73" applyNumberFormat="1" applyFont="1" applyFill="1" applyBorder="1" applyAlignment="1">
      <alignment vertical="center"/>
    </xf>
    <xf numFmtId="178" fontId="43" fillId="2" borderId="1" xfId="73" applyNumberFormat="1" applyFont="1" applyFill="1" applyBorder="1">
      <alignment vertical="center"/>
    </xf>
    <xf numFmtId="178" fontId="18" fillId="2" borderId="1" xfId="84" applyNumberFormat="1" applyFont="1" applyFill="1" applyBorder="1" applyAlignment="1">
      <alignment horizontal="right" vertical="center"/>
    </xf>
    <xf numFmtId="0" fontId="9" fillId="2" borderId="1" xfId="84" applyFont="1" applyFill="1" applyBorder="1"/>
    <xf numFmtId="178" fontId="9" fillId="2" borderId="1" xfId="84" applyNumberFormat="1" applyFont="1" applyFill="1" applyBorder="1"/>
    <xf numFmtId="178" fontId="18" fillId="2" borderId="1" xfId="84" applyNumberFormat="1" applyFont="1" applyFill="1" applyBorder="1" applyAlignment="1">
      <alignment horizontal="right"/>
    </xf>
    <xf numFmtId="0" fontId="26" fillId="2" borderId="1" xfId="66" applyFont="1" applyFill="1" applyBorder="1" applyAlignment="1">
      <alignment vertical="center" wrapText="1"/>
    </xf>
    <xf numFmtId="0" fontId="0" fillId="2" borderId="0" xfId="73" applyFill="1" applyAlignment="1">
      <alignment horizontal="left" vertical="center" wrapText="1"/>
    </xf>
    <xf numFmtId="3" fontId="14" fillId="2" borderId="0" xfId="0" applyNumberFormat="1" applyFont="1" applyFill="1" applyBorder="1" applyAlignment="1" applyProtection="1">
      <alignment horizontal="right" vertical="center"/>
    </xf>
    <xf numFmtId="181" fontId="9" fillId="2" borderId="0" xfId="84" applyNumberFormat="1" applyFont="1" applyFill="1"/>
    <xf numFmtId="177" fontId="12" fillId="2" borderId="1" xfId="74" applyNumberFormat="1" applyFont="1" applyFill="1" applyBorder="1" applyAlignment="1">
      <alignment horizontal="right" vertical="center"/>
    </xf>
    <xf numFmtId="177" fontId="27" fillId="0" borderId="2" xfId="89" applyNumberFormat="1" applyFont="1" applyFill="1" applyBorder="1" applyAlignment="1">
      <alignment horizontal="center" vertical="center"/>
    </xf>
    <xf numFmtId="0" fontId="12" fillId="0" borderId="3" xfId="89" applyFont="1" applyFill="1" applyBorder="1" applyAlignment="1">
      <alignment horizontal="left" vertical="center" wrapText="1"/>
    </xf>
    <xf numFmtId="0" fontId="29" fillId="0" borderId="2" xfId="73" applyFont="1" applyFill="1" applyBorder="1" applyAlignment="1">
      <alignment horizontal="left" vertical="center"/>
    </xf>
    <xf numFmtId="178" fontId="30" fillId="0" borderId="2" xfId="73" applyNumberFormat="1" applyFont="1" applyFill="1" applyBorder="1" applyAlignment="1">
      <alignment horizontal="center" vertical="center"/>
    </xf>
    <xf numFmtId="0" fontId="22" fillId="0" borderId="0" xfId="0" applyFont="1" applyFill="1" applyAlignment="1">
      <alignment vertical="center"/>
    </xf>
    <xf numFmtId="0" fontId="44" fillId="2" borderId="0" xfId="0" applyFont="1" applyFill="1" applyAlignment="1">
      <alignment vertical="center"/>
    </xf>
    <xf numFmtId="0" fontId="28" fillId="0" borderId="0" xfId="0" applyFont="1" applyFill="1" applyBorder="1" applyAlignment="1">
      <alignment vertical="center"/>
    </xf>
    <xf numFmtId="0" fontId="45" fillId="2" borderId="0" xfId="73" applyFont="1" applyFill="1" applyAlignment="1">
      <alignment horizontal="center" vertical="center"/>
    </xf>
    <xf numFmtId="0" fontId="0" fillId="0" borderId="0" xfId="73" applyFill="1" applyBorder="1" applyAlignment="1">
      <alignment horizontal="right"/>
    </xf>
    <xf numFmtId="0" fontId="11" fillId="0" borderId="4" xfId="92" applyFont="1" applyFill="1" applyBorder="1" applyAlignment="1">
      <alignment horizontal="center" vertical="center"/>
    </xf>
    <xf numFmtId="0" fontId="33" fillId="0" borderId="5" xfId="101" applyFont="1" applyFill="1" applyBorder="1" applyAlignment="1" applyProtection="1">
      <alignment horizontal="left" vertical="center" wrapText="1"/>
      <protection locked="0"/>
    </xf>
    <xf numFmtId="177" fontId="18" fillId="2" borderId="2" xfId="10" applyNumberFormat="1" applyFont="1" applyFill="1" applyBorder="1" applyAlignment="1" applyProtection="1">
      <alignment horizontal="right" vertical="center"/>
    </xf>
    <xf numFmtId="49" fontId="1" fillId="0" borderId="2" xfId="0" applyNumberFormat="1" applyFont="1" applyFill="1" applyBorder="1" applyAlignment="1"/>
    <xf numFmtId="184" fontId="14" fillId="0" borderId="6" xfId="0" applyNumberFormat="1" applyFont="1" applyFill="1" applyBorder="1" applyAlignment="1" applyProtection="1">
      <alignment horizontal="right" vertical="center"/>
    </xf>
    <xf numFmtId="184" fontId="14" fillId="0" borderId="2" xfId="0" applyNumberFormat="1" applyFont="1" applyFill="1" applyBorder="1" applyAlignment="1" applyProtection="1">
      <alignment horizontal="right" vertical="center"/>
    </xf>
    <xf numFmtId="49" fontId="1" fillId="0" borderId="2" xfId="0" applyNumberFormat="1" applyFont="1" applyFill="1" applyBorder="1" applyAlignment="1">
      <alignment horizontal="left" indent="1"/>
    </xf>
    <xf numFmtId="184" fontId="14" fillId="0" borderId="7" xfId="0" applyNumberFormat="1" applyFont="1" applyFill="1" applyBorder="1" applyAlignment="1" applyProtection="1">
      <alignment horizontal="right" vertical="center"/>
    </xf>
    <xf numFmtId="49" fontId="1" fillId="0" borderId="2" xfId="0" applyNumberFormat="1" applyFont="1" applyFill="1" applyBorder="1" applyAlignment="1">
      <alignment horizontal="left" indent="2"/>
    </xf>
    <xf numFmtId="184" fontId="14" fillId="0" borderId="2" xfId="0" applyNumberFormat="1" applyFont="1" applyFill="1" applyBorder="1" applyAlignment="1" applyProtection="1">
      <alignment horizontal="right" vertical="center"/>
      <protection locked="0"/>
    </xf>
    <xf numFmtId="184" fontId="14" fillId="0" borderId="7" xfId="0" applyNumberFormat="1" applyFont="1" applyFill="1" applyBorder="1" applyAlignment="1" applyProtection="1">
      <alignment horizontal="right" vertical="center"/>
      <protection locked="0"/>
    </xf>
    <xf numFmtId="184" fontId="14" fillId="0" borderId="8" xfId="0" applyNumberFormat="1" applyFont="1" applyFill="1" applyBorder="1" applyAlignment="1" applyProtection="1">
      <alignment horizontal="right" vertical="center"/>
      <protection locked="0"/>
    </xf>
    <xf numFmtId="184" fontId="14" fillId="0" borderId="6" xfId="0" applyNumberFormat="1" applyFont="1" applyFill="1" applyBorder="1" applyAlignment="1" applyProtection="1">
      <alignment horizontal="right" vertical="center"/>
      <protection locked="0"/>
    </xf>
    <xf numFmtId="49" fontId="1" fillId="0" borderId="2" xfId="0" applyNumberFormat="1" applyFont="1" applyBorder="1" applyAlignment="1">
      <alignment horizontal="left" indent="2"/>
    </xf>
    <xf numFmtId="177" fontId="18" fillId="2" borderId="2" xfId="0" applyNumberFormat="1" applyFont="1" applyFill="1" applyBorder="1" applyAlignment="1" applyProtection="1">
      <alignment horizontal="right" vertical="center"/>
    </xf>
    <xf numFmtId="49" fontId="1" fillId="0" borderId="2" xfId="0" applyNumberFormat="1" applyFont="1" applyBorder="1" applyAlignment="1">
      <alignment horizontal="left" indent="1"/>
    </xf>
    <xf numFmtId="49" fontId="1" fillId="0" borderId="2" xfId="0" applyNumberFormat="1" applyFont="1" applyBorder="1" applyAlignment="1"/>
    <xf numFmtId="0" fontId="0" fillId="0" borderId="3" xfId="73" applyFill="1" applyBorder="1" applyAlignment="1">
      <alignment vertical="center" wrapText="1"/>
    </xf>
    <xf numFmtId="0" fontId="0" fillId="0" borderId="0" xfId="73" applyFill="1" applyAlignment="1">
      <alignment horizontal="left" vertical="center"/>
    </xf>
    <xf numFmtId="0" fontId="0" fillId="0" borderId="0" xfId="73" applyFill="1">
      <alignment vertical="center"/>
    </xf>
    <xf numFmtId="0" fontId="46" fillId="0" borderId="0" xfId="73" applyFont="1" applyFill="1" applyAlignment="1">
      <alignment horizontal="center" vertical="center"/>
    </xf>
    <xf numFmtId="0" fontId="47" fillId="0" borderId="0" xfId="73" applyFont="1" applyFill="1" applyAlignment="1">
      <alignment horizontal="center" vertical="center"/>
    </xf>
    <xf numFmtId="178" fontId="35" fillId="2" borderId="1" xfId="74" applyNumberFormat="1" applyFont="1" applyFill="1" applyBorder="1">
      <alignment vertical="center"/>
    </xf>
    <xf numFmtId="182" fontId="11" fillId="2" borderId="1" xfId="85" applyNumberFormat="1" applyFont="1" applyFill="1" applyBorder="1" applyAlignment="1" applyProtection="1">
      <alignment horizontal="center" vertical="center" wrapText="1"/>
      <protection locked="0"/>
    </xf>
    <xf numFmtId="0" fontId="11" fillId="2" borderId="1" xfId="101" applyFont="1" applyFill="1" applyBorder="1" applyAlignment="1" applyProtection="1">
      <alignment horizontal="left" vertical="center" wrapText="1"/>
      <protection locked="0"/>
    </xf>
    <xf numFmtId="180" fontId="43" fillId="2" borderId="1" xfId="73" applyNumberFormat="1" applyFont="1" applyFill="1" applyBorder="1">
      <alignment vertical="center"/>
    </xf>
    <xf numFmtId="178" fontId="26" fillId="2" borderId="1" xfId="74" applyNumberFormat="1" applyFont="1" applyFill="1" applyBorder="1" applyAlignment="1">
      <alignment horizontal="right" vertical="center"/>
    </xf>
    <xf numFmtId="0" fontId="26" fillId="2" borderId="1" xfId="74" applyFont="1" applyFill="1" applyBorder="1">
      <alignment vertical="center"/>
    </xf>
    <xf numFmtId="0" fontId="0" fillId="0" borderId="1" xfId="73" applyFill="1" applyBorder="1">
      <alignment vertical="center"/>
    </xf>
    <xf numFmtId="0" fontId="0" fillId="2" borderId="1" xfId="73" applyFill="1" applyBorder="1">
      <alignment vertical="center"/>
    </xf>
    <xf numFmtId="178" fontId="0" fillId="2" borderId="1" xfId="74" applyNumberFormat="1" applyFill="1" applyBorder="1">
      <alignment vertical="center"/>
    </xf>
    <xf numFmtId="181" fontId="26" fillId="2" borderId="1" xfId="66" applyNumberFormat="1" applyFont="1" applyFill="1" applyBorder="1">
      <alignment vertical="center"/>
    </xf>
    <xf numFmtId="181" fontId="12" fillId="2" borderId="1" xfId="73" applyNumberFormat="1" applyFont="1" applyFill="1" applyBorder="1" applyAlignment="1">
      <alignment horizontal="right" vertical="center"/>
    </xf>
    <xf numFmtId="0" fontId="12" fillId="2" borderId="1" xfId="73" applyFont="1" applyFill="1" applyBorder="1" applyAlignment="1">
      <alignment horizontal="center" vertical="center"/>
    </xf>
    <xf numFmtId="181" fontId="12" fillId="2" borderId="1" xfId="73" applyNumberFormat="1" applyFont="1" applyFill="1" applyBorder="1">
      <alignment vertical="center"/>
    </xf>
    <xf numFmtId="181" fontId="0" fillId="2" borderId="1" xfId="73" applyNumberFormat="1" applyFill="1" applyBorder="1">
      <alignment vertical="center"/>
    </xf>
    <xf numFmtId="0" fontId="0" fillId="2" borderId="0" xfId="73" applyFont="1" applyFill="1" applyBorder="1" applyAlignment="1">
      <alignment horizontal="left" vertical="center" wrapText="1"/>
    </xf>
    <xf numFmtId="0" fontId="26" fillId="2" borderId="0" xfId="74" applyFont="1" applyFill="1" applyBorder="1" applyAlignment="1">
      <alignment horizontal="right" vertical="center"/>
    </xf>
    <xf numFmtId="181" fontId="0" fillId="0" borderId="0" xfId="73" applyNumberFormat="1" applyFill="1">
      <alignment vertical="center"/>
    </xf>
    <xf numFmtId="181" fontId="26" fillId="2" borderId="1" xfId="74" applyNumberFormat="1" applyFont="1" applyFill="1" applyBorder="1" applyAlignment="1">
      <alignment horizontal="right" vertical="center"/>
    </xf>
    <xf numFmtId="181" fontId="12" fillId="2" borderId="1" xfId="73" applyNumberFormat="1" applyFont="1" applyFill="1" applyBorder="1" applyAlignment="1">
      <alignment vertical="center"/>
    </xf>
    <xf numFmtId="0" fontId="0" fillId="0" borderId="0" xfId="0" applyAlignment="1"/>
    <xf numFmtId="0" fontId="48" fillId="0" borderId="0" xfId="0" applyFont="1" applyAlignment="1"/>
    <xf numFmtId="0" fontId="0" fillId="0" borderId="0" xfId="75"/>
    <xf numFmtId="0" fontId="49" fillId="0" borderId="0" xfId="0" applyFont="1" applyAlignment="1">
      <alignment horizontal="center" vertical="center"/>
    </xf>
    <xf numFmtId="0" fontId="50" fillId="0" borderId="0" xfId="0" applyFont="1" applyBorder="1" applyAlignment="1">
      <alignment horizontal="left" vertical="center"/>
    </xf>
    <xf numFmtId="0" fontId="51" fillId="0" borderId="0" xfId="0" applyFont="1" applyBorder="1" applyAlignment="1"/>
    <xf numFmtId="0" fontId="48" fillId="0" borderId="0" xfId="75" applyFont="1" applyBorder="1"/>
    <xf numFmtId="0" fontId="48" fillId="0" borderId="0" xfId="75" applyFont="1" applyBorder="1" applyAlignment="1">
      <alignment wrapText="1"/>
    </xf>
    <xf numFmtId="0" fontId="0" fillId="0" borderId="0" xfId="91">
      <alignment vertical="center"/>
    </xf>
    <xf numFmtId="0" fontId="3" fillId="0" borderId="0" xfId="91" applyFont="1">
      <alignment vertical="center"/>
    </xf>
    <xf numFmtId="0" fontId="52" fillId="0" borderId="0" xfId="91" applyFont="1" applyAlignment="1">
      <alignment horizontal="center" vertical="center" wrapText="1"/>
    </xf>
    <xf numFmtId="0" fontId="52" fillId="0" borderId="0" xfId="91" applyFont="1" applyAlignment="1">
      <alignment horizontal="center" vertical="center"/>
    </xf>
    <xf numFmtId="57" fontId="53" fillId="0" borderId="0" xfId="91" applyNumberFormat="1" applyFont="1" applyAlignment="1">
      <alignment horizontal="center" vertical="center"/>
    </xf>
    <xf numFmtId="0" fontId="53" fillId="0" borderId="0" xfId="91" applyFont="1" applyAlignment="1">
      <alignment horizontal="center" vertical="center"/>
    </xf>
  </cellXfs>
  <cellStyles count="119">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百分比 2"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常规 46" xfId="39"/>
    <cellStyle name="标题 1 2" xfId="40"/>
    <cellStyle name="20% - 强调文字颜色 5" xfId="41" builtinId="46"/>
    <cellStyle name="强调文字颜色 1" xfId="42" builtinId="29"/>
    <cellStyle name="常规 2 2 2" xfId="43"/>
    <cellStyle name="20% - 强调文字颜色 1" xfId="44" builtinId="30"/>
    <cellStyle name="40% - 强调文字颜色 1" xfId="45" builtinId="31"/>
    <cellStyle name="20% - 强调文字颜色 2" xfId="46" builtinId="34"/>
    <cellStyle name="输出 2" xfId="47"/>
    <cellStyle name="常规 2 2 3"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40% - 强调文字颜色 4" xfId="55" builtinId="43"/>
    <cellStyle name="强调文字颜色 5" xfId="56" builtinId="45"/>
    <cellStyle name="千位分隔[0] 4" xfId="57"/>
    <cellStyle name="常规 2 2" xfId="58"/>
    <cellStyle name="40% - 强调文字颜色 5" xfId="59" builtinId="47"/>
    <cellStyle name="60% - 强调文字颜色 5" xfId="60" builtinId="48"/>
    <cellStyle name="千位分隔[0] 5" xfId="61"/>
    <cellStyle name="强调文字颜色 6" xfId="62" builtinId="49"/>
    <cellStyle name="适中 2" xfId="63"/>
    <cellStyle name="40% - 强调文字颜色 6" xfId="64" builtinId="51"/>
    <cellStyle name="60% - 强调文字颜色 6" xfId="65" builtinId="52"/>
    <cellStyle name="常规 2 3" xfId="66"/>
    <cellStyle name="常规 10" xfId="67"/>
    <cellStyle name="常规 10 2" xfId="68"/>
    <cellStyle name="标题 2 2" xfId="69"/>
    <cellStyle name="标题 3 2" xfId="70"/>
    <cellStyle name="标题 4 2" xfId="71"/>
    <cellStyle name="差 2" xfId="72"/>
    <cellStyle name="常规 2" xfId="73"/>
    <cellStyle name="常规 2 3 2" xfId="74"/>
    <cellStyle name="常规 2 4" xfId="75"/>
    <cellStyle name="常规 2 5" xfId="76"/>
    <cellStyle name="千位分隔[0] 3 2" xfId="77"/>
    <cellStyle name="常规 2 6" xfId="78"/>
    <cellStyle name="常规 2 6 2" xfId="79"/>
    <cellStyle name="常规 2 7" xfId="80"/>
    <cellStyle name="常规 2 8" xfId="81"/>
    <cellStyle name="输入 2" xfId="82"/>
    <cellStyle name="常规 2 9" xfId="83"/>
    <cellStyle name="常规 3" xfId="84"/>
    <cellStyle name="常规_2007人代会数据 2" xfId="85"/>
    <cellStyle name="常规 3 2" xfId="86"/>
    <cellStyle name="常规 3 2 2" xfId="87"/>
    <cellStyle name="常规 3 3" xfId="88"/>
    <cellStyle name="常规 3 4" xfId="89"/>
    <cellStyle name="常规 3 5" xfId="90"/>
    <cellStyle name="常规 3 6" xfId="91"/>
    <cellStyle name="常规 4" xfId="92"/>
    <cellStyle name="常规 4 2" xfId="93"/>
    <cellStyle name="常规 4 2 2" xfId="94"/>
    <cellStyle name="常规 4 2 3" xfId="95"/>
    <cellStyle name="常规 4 3" xfId="96"/>
    <cellStyle name="常规 5" xfId="97"/>
    <cellStyle name="常规 6 2" xfId="98"/>
    <cellStyle name="注释 2" xfId="99"/>
    <cellStyle name="常规 7" xfId="100"/>
    <cellStyle name="常规 9" xfId="101"/>
    <cellStyle name="好 2" xfId="102"/>
    <cellStyle name="汇总 2" xfId="103"/>
    <cellStyle name="检查单元格 2" xfId="104"/>
    <cellStyle name="解释性文本 2" xfId="105"/>
    <cellStyle name="警告文本 2" xfId="106"/>
    <cellStyle name="链接单元格 2" xfId="107"/>
    <cellStyle name="千位分隔 2" xfId="108"/>
    <cellStyle name="千位分隔 2 2" xfId="109"/>
    <cellStyle name="千位分隔 2 3" xfId="110"/>
    <cellStyle name="千位分隔 2 3 2 2 2" xfId="111"/>
    <cellStyle name="千位分隔 2 3 2 2 2 2" xfId="112"/>
    <cellStyle name="千位分隔 2 3 2 2 2 3" xfId="113"/>
    <cellStyle name="千位分隔 2 4 2" xfId="114"/>
    <cellStyle name="千位分隔[0] 6" xfId="115"/>
    <cellStyle name="千位分隔[0] 6 2" xfId="116"/>
    <cellStyle name="千位分隔[0] 7" xfId="117"/>
    <cellStyle name="样式 1" xfId="118"/>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abSelected="1" workbookViewId="0">
      <selection activeCell="T11" sqref="T11"/>
    </sheetView>
  </sheetViews>
  <sheetFormatPr defaultColWidth="9" defaultRowHeight="13.5"/>
  <cols>
    <col min="1" max="16384" width="9" style="325"/>
  </cols>
  <sheetData>
    <row r="1" ht="18.75" spans="1:1">
      <c r="A1" s="326" t="s">
        <v>0</v>
      </c>
    </row>
    <row r="11" ht="87.75" customHeight="1" spans="1:9">
      <c r="A11" s="327" t="s">
        <v>1</v>
      </c>
      <c r="B11" s="328"/>
      <c r="C11" s="328"/>
      <c r="D11" s="328"/>
      <c r="E11" s="328"/>
      <c r="F11" s="328"/>
      <c r="G11" s="328"/>
      <c r="H11" s="328"/>
      <c r="I11" s="328"/>
    </row>
    <row r="43" ht="30" customHeight="1" spans="1:9">
      <c r="A43" s="329">
        <v>44562</v>
      </c>
      <c r="B43" s="330"/>
      <c r="C43" s="330"/>
      <c r="D43" s="330"/>
      <c r="E43" s="330"/>
      <c r="F43" s="330"/>
      <c r="G43" s="330"/>
      <c r="H43" s="330"/>
      <c r="I43" s="330"/>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3"/>
  <sheetViews>
    <sheetView showZeros="0" zoomScale="130" zoomScaleNormal="130" workbookViewId="0">
      <selection activeCell="D13" sqref="D13"/>
    </sheetView>
  </sheetViews>
  <sheetFormatPr defaultColWidth="10" defaultRowHeight="13.5" outlineLevelCol="1"/>
  <cols>
    <col min="1" max="1" width="56.625" style="74" customWidth="1"/>
    <col min="2" max="2" width="20.125" style="75" customWidth="1"/>
    <col min="3" max="16384" width="10" style="75"/>
  </cols>
  <sheetData>
    <row r="1" ht="18.75" spans="1:2">
      <c r="A1" s="76" t="s">
        <v>2321</v>
      </c>
      <c r="B1" s="76"/>
    </row>
    <row r="2" ht="22.5" spans="1:2">
      <c r="A2" s="77" t="s">
        <v>2322</v>
      </c>
      <c r="B2" s="77"/>
    </row>
    <row r="3" spans="1:2">
      <c r="A3" s="78" t="s">
        <v>2225</v>
      </c>
      <c r="B3" s="78"/>
    </row>
    <row r="4" ht="20.25" customHeight="1" spans="1:2">
      <c r="A4" s="79"/>
      <c r="B4" s="80" t="s">
        <v>35</v>
      </c>
    </row>
    <row r="5" ht="24" customHeight="1" spans="1:2">
      <c r="A5" s="81" t="s">
        <v>2226</v>
      </c>
      <c r="B5" s="82" t="s">
        <v>40</v>
      </c>
    </row>
    <row r="6" ht="24" customHeight="1" spans="1:2">
      <c r="A6" s="226" t="s">
        <v>2323</v>
      </c>
      <c r="B6" s="88" t="s">
        <v>2222</v>
      </c>
    </row>
    <row r="7" ht="20.1" customHeight="1" spans="1:2">
      <c r="A7" s="227" t="s">
        <v>2223</v>
      </c>
      <c r="B7" s="227"/>
    </row>
    <row r="8" ht="20.1" customHeight="1" spans="1:1">
      <c r="A8" s="75"/>
    </row>
    <row r="9" ht="20.1" customHeight="1" spans="1:1">
      <c r="A9" s="75"/>
    </row>
    <row r="10" ht="20.1" customHeight="1" spans="1:1">
      <c r="A10" s="75"/>
    </row>
    <row r="11" ht="20.1" customHeight="1" spans="1:1">
      <c r="A11" s="75"/>
    </row>
    <row r="12" ht="20.1" customHeight="1" spans="1:1">
      <c r="A12" s="75"/>
    </row>
    <row r="13" ht="20.1" customHeight="1" spans="1:1">
      <c r="A13" s="75"/>
    </row>
    <row r="14" ht="20.1" customHeight="1" spans="1:1">
      <c r="A14" s="75"/>
    </row>
    <row r="15" ht="20.1" customHeight="1" spans="1:1">
      <c r="A15" s="75"/>
    </row>
    <row r="16" ht="20.1" customHeight="1" spans="1:1">
      <c r="A16" s="75"/>
    </row>
    <row r="17" ht="20.1" customHeight="1" spans="1:1">
      <c r="A17" s="75"/>
    </row>
    <row r="18" ht="20.1" customHeight="1" spans="1:1">
      <c r="A18" s="75"/>
    </row>
    <row r="19" ht="20.1" customHeight="1" spans="1:1">
      <c r="A19" s="75"/>
    </row>
    <row r="20" ht="20.1" customHeight="1" spans="1:1">
      <c r="A20" s="75"/>
    </row>
    <row r="21" ht="20.1" customHeight="1" spans="1:1">
      <c r="A21" s="75"/>
    </row>
    <row r="22" ht="20.1" customHeight="1" spans="1:1">
      <c r="A22" s="75"/>
    </row>
    <row r="23" ht="20.1" customHeight="1" spans="1:1">
      <c r="A23" s="75"/>
    </row>
    <row r="24" ht="20.1" customHeight="1" spans="1:1">
      <c r="A24" s="75"/>
    </row>
    <row r="25" ht="20.1" customHeight="1" spans="1:1">
      <c r="A25" s="75"/>
    </row>
    <row r="26" spans="1:1">
      <c r="A26" s="75"/>
    </row>
    <row r="27" spans="1:1">
      <c r="A27" s="75"/>
    </row>
    <row r="28" spans="1:1">
      <c r="A28" s="75"/>
    </row>
    <row r="29" spans="1:1">
      <c r="A29" s="75"/>
    </row>
    <row r="30" spans="1:1">
      <c r="A30" s="75"/>
    </row>
    <row r="31" spans="1:1">
      <c r="A31" s="75"/>
    </row>
    <row r="32" spans="1:1">
      <c r="A32" s="75"/>
    </row>
    <row r="33" spans="1:1">
      <c r="A33" s="75"/>
    </row>
    <row r="34" spans="1:1">
      <c r="A34" s="75"/>
    </row>
    <row r="35" spans="1:1">
      <c r="A35" s="75"/>
    </row>
    <row r="36" spans="1:1">
      <c r="A36" s="75"/>
    </row>
    <row r="37" spans="1:1">
      <c r="A37" s="75"/>
    </row>
    <row r="38" spans="1:1">
      <c r="A38" s="75"/>
    </row>
    <row r="39" spans="1:1">
      <c r="A39" s="75"/>
    </row>
    <row r="40" spans="1:1">
      <c r="A40" s="75"/>
    </row>
    <row r="41" spans="1:1">
      <c r="A41" s="75"/>
    </row>
    <row r="42" spans="1:1">
      <c r="A42" s="75"/>
    </row>
    <row r="43" spans="1:1">
      <c r="A43" s="75"/>
    </row>
    <row r="44" spans="1:1">
      <c r="A44" s="75"/>
    </row>
    <row r="45" spans="1:1">
      <c r="A45" s="75"/>
    </row>
    <row r="46" spans="1:1">
      <c r="A46" s="75"/>
    </row>
    <row r="47" spans="1:1">
      <c r="A47" s="75"/>
    </row>
    <row r="48" spans="1:1">
      <c r="A48" s="75"/>
    </row>
    <row r="49" spans="1:1">
      <c r="A49" s="75"/>
    </row>
    <row r="50" spans="1:1">
      <c r="A50" s="75"/>
    </row>
    <row r="51" spans="1:1">
      <c r="A51" s="75"/>
    </row>
    <row r="52" spans="1:1">
      <c r="A52" s="75"/>
    </row>
    <row r="53" spans="1:1">
      <c r="A53" s="75"/>
    </row>
    <row r="54" spans="1:1">
      <c r="A54" s="75"/>
    </row>
    <row r="55" spans="1:1">
      <c r="A55" s="75"/>
    </row>
    <row r="56" spans="1:1">
      <c r="A56" s="75"/>
    </row>
    <row r="57" spans="1:1">
      <c r="A57" s="75"/>
    </row>
    <row r="58" spans="1:1">
      <c r="A58" s="75"/>
    </row>
    <row r="59" spans="1:1">
      <c r="A59" s="75"/>
    </row>
    <row r="60" spans="1:1">
      <c r="A60" s="75"/>
    </row>
    <row r="61" spans="1:1">
      <c r="A61" s="75"/>
    </row>
    <row r="62" spans="1:1">
      <c r="A62" s="75"/>
    </row>
    <row r="63" spans="1:1">
      <c r="A63" s="75"/>
    </row>
    <row r="64" spans="1:1">
      <c r="A64" s="75"/>
    </row>
    <row r="65" spans="1:1">
      <c r="A65" s="75"/>
    </row>
    <row r="66" spans="1:1">
      <c r="A66" s="75"/>
    </row>
    <row r="67" spans="1:1">
      <c r="A67" s="75"/>
    </row>
    <row r="68" spans="1:1">
      <c r="A68" s="75"/>
    </row>
    <row r="69" spans="1:1">
      <c r="A69" s="75"/>
    </row>
    <row r="70" spans="1:1">
      <c r="A70" s="75"/>
    </row>
    <row r="71" spans="1:1">
      <c r="A71" s="75"/>
    </row>
    <row r="72" spans="1:1">
      <c r="A72" s="75"/>
    </row>
    <row r="73" spans="1:1">
      <c r="A73" s="75"/>
    </row>
    <row r="74" spans="1:1">
      <c r="A74" s="75"/>
    </row>
    <row r="75" spans="1:1">
      <c r="A75" s="75"/>
    </row>
    <row r="76" spans="1:1">
      <c r="A76" s="75"/>
    </row>
    <row r="77" spans="1:1">
      <c r="A77" s="75"/>
    </row>
    <row r="78" spans="1:1">
      <c r="A78" s="75"/>
    </row>
    <row r="79" spans="1:1">
      <c r="A79" s="75"/>
    </row>
    <row r="80" spans="1:1">
      <c r="A80" s="75"/>
    </row>
    <row r="81" spans="1:1">
      <c r="A81" s="75"/>
    </row>
    <row r="82" spans="1:1">
      <c r="A82" s="75"/>
    </row>
    <row r="83" spans="1:1">
      <c r="A83" s="75"/>
    </row>
    <row r="84" spans="1:1">
      <c r="A84" s="75"/>
    </row>
    <row r="85" spans="1:1">
      <c r="A85" s="75"/>
    </row>
    <row r="86" spans="1:1">
      <c r="A86" s="75"/>
    </row>
    <row r="87" spans="1:1">
      <c r="A87" s="75"/>
    </row>
    <row r="88" spans="1:1">
      <c r="A88" s="75"/>
    </row>
    <row r="89" spans="1:1">
      <c r="A89" s="75"/>
    </row>
    <row r="90" spans="1:1">
      <c r="A90" s="75"/>
    </row>
    <row r="91" spans="1:1">
      <c r="A91" s="75"/>
    </row>
    <row r="92" spans="1:1">
      <c r="A92" s="75"/>
    </row>
    <row r="93" spans="1:1">
      <c r="A93" s="75"/>
    </row>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Q27"/>
  <sheetViews>
    <sheetView showZeros="0" workbookViewId="0">
      <selection activeCell="H20" sqref="H20"/>
    </sheetView>
  </sheetViews>
  <sheetFormatPr defaultColWidth="12.75" defaultRowHeight="13.5"/>
  <cols>
    <col min="1" max="1" width="33" style="205" customWidth="1"/>
    <col min="2" max="5" width="12.625" style="206" customWidth="1"/>
    <col min="6" max="6" width="12.5" style="206" customWidth="1"/>
    <col min="7" max="7" width="13.125" style="206" customWidth="1"/>
    <col min="8" max="8" width="37.375" style="46" customWidth="1"/>
    <col min="9" max="13" width="12.5" style="47" customWidth="1"/>
    <col min="14" max="14" width="11.625" style="205" customWidth="1"/>
    <col min="15" max="260" width="9" style="205" customWidth="1"/>
    <col min="261" max="261" width="29.625" style="205" customWidth="1"/>
    <col min="262" max="262" width="12.75" style="205"/>
    <col min="263" max="263" width="29.75" style="205" customWidth="1"/>
    <col min="264" max="264" width="17" style="205" customWidth="1"/>
    <col min="265" max="265" width="37" style="205" customWidth="1"/>
    <col min="266" max="266" width="17.375" style="205" customWidth="1"/>
    <col min="267" max="516" width="9" style="205" customWidth="1"/>
    <col min="517" max="517" width="29.625" style="205" customWidth="1"/>
    <col min="518" max="518" width="12.75" style="205"/>
    <col min="519" max="519" width="29.75" style="205" customWidth="1"/>
    <col min="520" max="520" width="17" style="205" customWidth="1"/>
    <col min="521" max="521" width="37" style="205" customWidth="1"/>
    <col min="522" max="522" width="17.375" style="205" customWidth="1"/>
    <col min="523" max="772" width="9" style="205" customWidth="1"/>
    <col min="773" max="773" width="29.625" style="205" customWidth="1"/>
    <col min="774" max="774" width="12.75" style="205"/>
    <col min="775" max="775" width="29.75" style="205" customWidth="1"/>
    <col min="776" max="776" width="17" style="205" customWidth="1"/>
    <col min="777" max="777" width="37" style="205" customWidth="1"/>
    <col min="778" max="778" width="17.375" style="205" customWidth="1"/>
    <col min="779" max="1028" width="9" style="205" customWidth="1"/>
    <col min="1029" max="1029" width="29.625" style="205" customWidth="1"/>
    <col min="1030" max="1030" width="12.75" style="205"/>
    <col min="1031" max="1031" width="29.75" style="205" customWidth="1"/>
    <col min="1032" max="1032" width="17" style="205" customWidth="1"/>
    <col min="1033" max="1033" width="37" style="205" customWidth="1"/>
    <col min="1034" max="1034" width="17.375" style="205" customWidth="1"/>
    <col min="1035" max="1284" width="9" style="205" customWidth="1"/>
    <col min="1285" max="1285" width="29.625" style="205" customWidth="1"/>
    <col min="1286" max="1286" width="12.75" style="205"/>
    <col min="1287" max="1287" width="29.75" style="205" customWidth="1"/>
    <col min="1288" max="1288" width="17" style="205" customWidth="1"/>
    <col min="1289" max="1289" width="37" style="205" customWidth="1"/>
    <col min="1290" max="1290" width="17.375" style="205" customWidth="1"/>
    <col min="1291" max="1540" width="9" style="205" customWidth="1"/>
    <col min="1541" max="1541" width="29.625" style="205" customWidth="1"/>
    <col min="1542" max="1542" width="12.75" style="205"/>
    <col min="1543" max="1543" width="29.75" style="205" customWidth="1"/>
    <col min="1544" max="1544" width="17" style="205" customWidth="1"/>
    <col min="1545" max="1545" width="37" style="205" customWidth="1"/>
    <col min="1546" max="1546" width="17.375" style="205" customWidth="1"/>
    <col min="1547" max="1796" width="9" style="205" customWidth="1"/>
    <col min="1797" max="1797" width="29.625" style="205" customWidth="1"/>
    <col min="1798" max="1798" width="12.75" style="205"/>
    <col min="1799" max="1799" width="29.75" style="205" customWidth="1"/>
    <col min="1800" max="1800" width="17" style="205" customWidth="1"/>
    <col min="1801" max="1801" width="37" style="205" customWidth="1"/>
    <col min="1802" max="1802" width="17.375" style="205" customWidth="1"/>
    <col min="1803" max="2052" width="9" style="205" customWidth="1"/>
    <col min="2053" max="2053" width="29.625" style="205" customWidth="1"/>
    <col min="2054" max="2054" width="12.75" style="205"/>
    <col min="2055" max="2055" width="29.75" style="205" customWidth="1"/>
    <col min="2056" max="2056" width="17" style="205" customWidth="1"/>
    <col min="2057" max="2057" width="37" style="205" customWidth="1"/>
    <col min="2058" max="2058" width="17.375" style="205" customWidth="1"/>
    <col min="2059" max="2308" width="9" style="205" customWidth="1"/>
    <col min="2309" max="2309" width="29.625" style="205" customWidth="1"/>
    <col min="2310" max="2310" width="12.75" style="205"/>
    <col min="2311" max="2311" width="29.75" style="205" customWidth="1"/>
    <col min="2312" max="2312" width="17" style="205" customWidth="1"/>
    <col min="2313" max="2313" width="37" style="205" customWidth="1"/>
    <col min="2314" max="2314" width="17.375" style="205" customWidth="1"/>
    <col min="2315" max="2564" width="9" style="205" customWidth="1"/>
    <col min="2565" max="2565" width="29.625" style="205" customWidth="1"/>
    <col min="2566" max="2566" width="12.75" style="205"/>
    <col min="2567" max="2567" width="29.75" style="205" customWidth="1"/>
    <col min="2568" max="2568" width="17" style="205" customWidth="1"/>
    <col min="2569" max="2569" width="37" style="205" customWidth="1"/>
    <col min="2570" max="2570" width="17.375" style="205" customWidth="1"/>
    <col min="2571" max="2820" width="9" style="205" customWidth="1"/>
    <col min="2821" max="2821" width="29.625" style="205" customWidth="1"/>
    <col min="2822" max="2822" width="12.75" style="205"/>
    <col min="2823" max="2823" width="29.75" style="205" customWidth="1"/>
    <col min="2824" max="2824" width="17" style="205" customWidth="1"/>
    <col min="2825" max="2825" width="37" style="205" customWidth="1"/>
    <col min="2826" max="2826" width="17.375" style="205" customWidth="1"/>
    <col min="2827" max="3076" width="9" style="205" customWidth="1"/>
    <col min="3077" max="3077" width="29.625" style="205" customWidth="1"/>
    <col min="3078" max="3078" width="12.75" style="205"/>
    <col min="3079" max="3079" width="29.75" style="205" customWidth="1"/>
    <col min="3080" max="3080" width="17" style="205" customWidth="1"/>
    <col min="3081" max="3081" width="37" style="205" customWidth="1"/>
    <col min="3082" max="3082" width="17.375" style="205" customWidth="1"/>
    <col min="3083" max="3332" width="9" style="205" customWidth="1"/>
    <col min="3333" max="3333" width="29.625" style="205" customWidth="1"/>
    <col min="3334" max="3334" width="12.75" style="205"/>
    <col min="3335" max="3335" width="29.75" style="205" customWidth="1"/>
    <col min="3336" max="3336" width="17" style="205" customWidth="1"/>
    <col min="3337" max="3337" width="37" style="205" customWidth="1"/>
    <col min="3338" max="3338" width="17.375" style="205" customWidth="1"/>
    <col min="3339" max="3588" width="9" style="205" customWidth="1"/>
    <col min="3589" max="3589" width="29.625" style="205" customWidth="1"/>
    <col min="3590" max="3590" width="12.75" style="205"/>
    <col min="3591" max="3591" width="29.75" style="205" customWidth="1"/>
    <col min="3592" max="3592" width="17" style="205" customWidth="1"/>
    <col min="3593" max="3593" width="37" style="205" customWidth="1"/>
    <col min="3594" max="3594" width="17.375" style="205" customWidth="1"/>
    <col min="3595" max="3844" width="9" style="205" customWidth="1"/>
    <col min="3845" max="3845" width="29.625" style="205" customWidth="1"/>
    <col min="3846" max="3846" width="12.75" style="205"/>
    <col min="3847" max="3847" width="29.75" style="205" customWidth="1"/>
    <col min="3848" max="3848" width="17" style="205" customWidth="1"/>
    <col min="3849" max="3849" width="37" style="205" customWidth="1"/>
    <col min="3850" max="3850" width="17.375" style="205" customWidth="1"/>
    <col min="3851" max="4100" width="9" style="205" customWidth="1"/>
    <col min="4101" max="4101" width="29.625" style="205" customWidth="1"/>
    <col min="4102" max="4102" width="12.75" style="205"/>
    <col min="4103" max="4103" width="29.75" style="205" customWidth="1"/>
    <col min="4104" max="4104" width="17" style="205" customWidth="1"/>
    <col min="4105" max="4105" width="37" style="205" customWidth="1"/>
    <col min="4106" max="4106" width="17.375" style="205" customWidth="1"/>
    <col min="4107" max="4356" width="9" style="205" customWidth="1"/>
    <col min="4357" max="4357" width="29.625" style="205" customWidth="1"/>
    <col min="4358" max="4358" width="12.75" style="205"/>
    <col min="4359" max="4359" width="29.75" style="205" customWidth="1"/>
    <col min="4360" max="4360" width="17" style="205" customWidth="1"/>
    <col min="4361" max="4361" width="37" style="205" customWidth="1"/>
    <col min="4362" max="4362" width="17.375" style="205" customWidth="1"/>
    <col min="4363" max="4612" width="9" style="205" customWidth="1"/>
    <col min="4613" max="4613" width="29.625" style="205" customWidth="1"/>
    <col min="4614" max="4614" width="12.75" style="205"/>
    <col min="4615" max="4615" width="29.75" style="205" customWidth="1"/>
    <col min="4616" max="4616" width="17" style="205" customWidth="1"/>
    <col min="4617" max="4617" width="37" style="205" customWidth="1"/>
    <col min="4618" max="4618" width="17.375" style="205" customWidth="1"/>
    <col min="4619" max="4868" width="9" style="205" customWidth="1"/>
    <col min="4869" max="4869" width="29.625" style="205" customWidth="1"/>
    <col min="4870" max="4870" width="12.75" style="205"/>
    <col min="4871" max="4871" width="29.75" style="205" customWidth="1"/>
    <col min="4872" max="4872" width="17" style="205" customWidth="1"/>
    <col min="4873" max="4873" width="37" style="205" customWidth="1"/>
    <col min="4874" max="4874" width="17.375" style="205" customWidth="1"/>
    <col min="4875" max="5124" width="9" style="205" customWidth="1"/>
    <col min="5125" max="5125" width="29.625" style="205" customWidth="1"/>
    <col min="5126" max="5126" width="12.75" style="205"/>
    <col min="5127" max="5127" width="29.75" style="205" customWidth="1"/>
    <col min="5128" max="5128" width="17" style="205" customWidth="1"/>
    <col min="5129" max="5129" width="37" style="205" customWidth="1"/>
    <col min="5130" max="5130" width="17.375" style="205" customWidth="1"/>
    <col min="5131" max="5380" width="9" style="205" customWidth="1"/>
    <col min="5381" max="5381" width="29.625" style="205" customWidth="1"/>
    <col min="5382" max="5382" width="12.75" style="205"/>
    <col min="5383" max="5383" width="29.75" style="205" customWidth="1"/>
    <col min="5384" max="5384" width="17" style="205" customWidth="1"/>
    <col min="5385" max="5385" width="37" style="205" customWidth="1"/>
    <col min="5386" max="5386" width="17.375" style="205" customWidth="1"/>
    <col min="5387" max="5636" width="9" style="205" customWidth="1"/>
    <col min="5637" max="5637" width="29.625" style="205" customWidth="1"/>
    <col min="5638" max="5638" width="12.75" style="205"/>
    <col min="5639" max="5639" width="29.75" style="205" customWidth="1"/>
    <col min="5640" max="5640" width="17" style="205" customWidth="1"/>
    <col min="5641" max="5641" width="37" style="205" customWidth="1"/>
    <col min="5642" max="5642" width="17.375" style="205" customWidth="1"/>
    <col min="5643" max="5892" width="9" style="205" customWidth="1"/>
    <col min="5893" max="5893" width="29.625" style="205" customWidth="1"/>
    <col min="5894" max="5894" width="12.75" style="205"/>
    <col min="5895" max="5895" width="29.75" style="205" customWidth="1"/>
    <col min="5896" max="5896" width="17" style="205" customWidth="1"/>
    <col min="5897" max="5897" width="37" style="205" customWidth="1"/>
    <col min="5898" max="5898" width="17.375" style="205" customWidth="1"/>
    <col min="5899" max="6148" width="9" style="205" customWidth="1"/>
    <col min="6149" max="6149" width="29.625" style="205" customWidth="1"/>
    <col min="6150" max="6150" width="12.75" style="205"/>
    <col min="6151" max="6151" width="29.75" style="205" customWidth="1"/>
    <col min="6152" max="6152" width="17" style="205" customWidth="1"/>
    <col min="6153" max="6153" width="37" style="205" customWidth="1"/>
    <col min="6154" max="6154" width="17.375" style="205" customWidth="1"/>
    <col min="6155" max="6404" width="9" style="205" customWidth="1"/>
    <col min="6405" max="6405" width="29.625" style="205" customWidth="1"/>
    <col min="6406" max="6406" width="12.75" style="205"/>
    <col min="6407" max="6407" width="29.75" style="205" customWidth="1"/>
    <col min="6408" max="6408" width="17" style="205" customWidth="1"/>
    <col min="6409" max="6409" width="37" style="205" customWidth="1"/>
    <col min="6410" max="6410" width="17.375" style="205" customWidth="1"/>
    <col min="6411" max="6660" width="9" style="205" customWidth="1"/>
    <col min="6661" max="6661" width="29.625" style="205" customWidth="1"/>
    <col min="6662" max="6662" width="12.75" style="205"/>
    <col min="6663" max="6663" width="29.75" style="205" customWidth="1"/>
    <col min="6664" max="6664" width="17" style="205" customWidth="1"/>
    <col min="6665" max="6665" width="37" style="205" customWidth="1"/>
    <col min="6666" max="6666" width="17.375" style="205" customWidth="1"/>
    <col min="6667" max="6916" width="9" style="205" customWidth="1"/>
    <col min="6917" max="6917" width="29.625" style="205" customWidth="1"/>
    <col min="6918" max="6918" width="12.75" style="205"/>
    <col min="6919" max="6919" width="29.75" style="205" customWidth="1"/>
    <col min="6920" max="6920" width="17" style="205" customWidth="1"/>
    <col min="6921" max="6921" width="37" style="205" customWidth="1"/>
    <col min="6922" max="6922" width="17.375" style="205" customWidth="1"/>
    <col min="6923" max="7172" width="9" style="205" customWidth="1"/>
    <col min="7173" max="7173" width="29.625" style="205" customWidth="1"/>
    <col min="7174" max="7174" width="12.75" style="205"/>
    <col min="7175" max="7175" width="29.75" style="205" customWidth="1"/>
    <col min="7176" max="7176" width="17" style="205" customWidth="1"/>
    <col min="7177" max="7177" width="37" style="205" customWidth="1"/>
    <col min="7178" max="7178" width="17.375" style="205" customWidth="1"/>
    <col min="7179" max="7428" width="9" style="205" customWidth="1"/>
    <col min="7429" max="7429" width="29.625" style="205" customWidth="1"/>
    <col min="7430" max="7430" width="12.75" style="205"/>
    <col min="7431" max="7431" width="29.75" style="205" customWidth="1"/>
    <col min="7432" max="7432" width="17" style="205" customWidth="1"/>
    <col min="7433" max="7433" width="37" style="205" customWidth="1"/>
    <col min="7434" max="7434" width="17.375" style="205" customWidth="1"/>
    <col min="7435" max="7684" width="9" style="205" customWidth="1"/>
    <col min="7685" max="7685" width="29.625" style="205" customWidth="1"/>
    <col min="7686" max="7686" width="12.75" style="205"/>
    <col min="7687" max="7687" width="29.75" style="205" customWidth="1"/>
    <col min="7688" max="7688" width="17" style="205" customWidth="1"/>
    <col min="7689" max="7689" width="37" style="205" customWidth="1"/>
    <col min="7690" max="7690" width="17.375" style="205" customWidth="1"/>
    <col min="7691" max="7940" width="9" style="205" customWidth="1"/>
    <col min="7941" max="7941" width="29.625" style="205" customWidth="1"/>
    <col min="7942" max="7942" width="12.75" style="205"/>
    <col min="7943" max="7943" width="29.75" style="205" customWidth="1"/>
    <col min="7944" max="7944" width="17" style="205" customWidth="1"/>
    <col min="7945" max="7945" width="37" style="205" customWidth="1"/>
    <col min="7946" max="7946" width="17.375" style="205" customWidth="1"/>
    <col min="7947" max="8196" width="9" style="205" customWidth="1"/>
    <col min="8197" max="8197" width="29.625" style="205" customWidth="1"/>
    <col min="8198" max="8198" width="12.75" style="205"/>
    <col min="8199" max="8199" width="29.75" style="205" customWidth="1"/>
    <col min="8200" max="8200" width="17" style="205" customWidth="1"/>
    <col min="8201" max="8201" width="37" style="205" customWidth="1"/>
    <col min="8202" max="8202" width="17.375" style="205" customWidth="1"/>
    <col min="8203" max="8452" width="9" style="205" customWidth="1"/>
    <col min="8453" max="8453" width="29.625" style="205" customWidth="1"/>
    <col min="8454" max="8454" width="12.75" style="205"/>
    <col min="8455" max="8455" width="29.75" style="205" customWidth="1"/>
    <col min="8456" max="8456" width="17" style="205" customWidth="1"/>
    <col min="8457" max="8457" width="37" style="205" customWidth="1"/>
    <col min="8458" max="8458" width="17.375" style="205" customWidth="1"/>
    <col min="8459" max="8708" width="9" style="205" customWidth="1"/>
    <col min="8709" max="8709" width="29.625" style="205" customWidth="1"/>
    <col min="8710" max="8710" width="12.75" style="205"/>
    <col min="8711" max="8711" width="29.75" style="205" customWidth="1"/>
    <col min="8712" max="8712" width="17" style="205" customWidth="1"/>
    <col min="8713" max="8713" width="37" style="205" customWidth="1"/>
    <col min="8714" max="8714" width="17.375" style="205" customWidth="1"/>
    <col min="8715" max="8964" width="9" style="205" customWidth="1"/>
    <col min="8965" max="8965" width="29.625" style="205" customWidth="1"/>
    <col min="8966" max="8966" width="12.75" style="205"/>
    <col min="8967" max="8967" width="29.75" style="205" customWidth="1"/>
    <col min="8968" max="8968" width="17" style="205" customWidth="1"/>
    <col min="8969" max="8969" width="37" style="205" customWidth="1"/>
    <col min="8970" max="8970" width="17.375" style="205" customWidth="1"/>
    <col min="8971" max="9220" width="9" style="205" customWidth="1"/>
    <col min="9221" max="9221" width="29.625" style="205" customWidth="1"/>
    <col min="9222" max="9222" width="12.75" style="205"/>
    <col min="9223" max="9223" width="29.75" style="205" customWidth="1"/>
    <col min="9224" max="9224" width="17" style="205" customWidth="1"/>
    <col min="9225" max="9225" width="37" style="205" customWidth="1"/>
    <col min="9226" max="9226" width="17.375" style="205" customWidth="1"/>
    <col min="9227" max="9476" width="9" style="205" customWidth="1"/>
    <col min="9477" max="9477" width="29.625" style="205" customWidth="1"/>
    <col min="9478" max="9478" width="12.75" style="205"/>
    <col min="9479" max="9479" width="29.75" style="205" customWidth="1"/>
    <col min="9480" max="9480" width="17" style="205" customWidth="1"/>
    <col min="9481" max="9481" width="37" style="205" customWidth="1"/>
    <col min="9482" max="9482" width="17.375" style="205" customWidth="1"/>
    <col min="9483" max="9732" width="9" style="205" customWidth="1"/>
    <col min="9733" max="9733" width="29.625" style="205" customWidth="1"/>
    <col min="9734" max="9734" width="12.75" style="205"/>
    <col min="9735" max="9735" width="29.75" style="205" customWidth="1"/>
    <col min="9736" max="9736" width="17" style="205" customWidth="1"/>
    <col min="9737" max="9737" width="37" style="205" customWidth="1"/>
    <col min="9738" max="9738" width="17.375" style="205" customWidth="1"/>
    <col min="9739" max="9988" width="9" style="205" customWidth="1"/>
    <col min="9989" max="9989" width="29.625" style="205" customWidth="1"/>
    <col min="9990" max="9990" width="12.75" style="205"/>
    <col min="9991" max="9991" width="29.75" style="205" customWidth="1"/>
    <col min="9992" max="9992" width="17" style="205" customWidth="1"/>
    <col min="9993" max="9993" width="37" style="205" customWidth="1"/>
    <col min="9994" max="9994" width="17.375" style="205" customWidth="1"/>
    <col min="9995" max="10244" width="9" style="205" customWidth="1"/>
    <col min="10245" max="10245" width="29.625" style="205" customWidth="1"/>
    <col min="10246" max="10246" width="12.75" style="205"/>
    <col min="10247" max="10247" width="29.75" style="205" customWidth="1"/>
    <col min="10248" max="10248" width="17" style="205" customWidth="1"/>
    <col min="10249" max="10249" width="37" style="205" customWidth="1"/>
    <col min="10250" max="10250" width="17.375" style="205" customWidth="1"/>
    <col min="10251" max="10500" width="9" style="205" customWidth="1"/>
    <col min="10501" max="10501" width="29.625" style="205" customWidth="1"/>
    <col min="10502" max="10502" width="12.75" style="205"/>
    <col min="10503" max="10503" width="29.75" style="205" customWidth="1"/>
    <col min="10504" max="10504" width="17" style="205" customWidth="1"/>
    <col min="10505" max="10505" width="37" style="205" customWidth="1"/>
    <col min="10506" max="10506" width="17.375" style="205" customWidth="1"/>
    <col min="10507" max="10756" width="9" style="205" customWidth="1"/>
    <col min="10757" max="10757" width="29.625" style="205" customWidth="1"/>
    <col min="10758" max="10758" width="12.75" style="205"/>
    <col min="10759" max="10759" width="29.75" style="205" customWidth="1"/>
    <col min="10760" max="10760" width="17" style="205" customWidth="1"/>
    <col min="10761" max="10761" width="37" style="205" customWidth="1"/>
    <col min="10762" max="10762" width="17.375" style="205" customWidth="1"/>
    <col min="10763" max="11012" width="9" style="205" customWidth="1"/>
    <col min="11013" max="11013" width="29.625" style="205" customWidth="1"/>
    <col min="11014" max="11014" width="12.75" style="205"/>
    <col min="11015" max="11015" width="29.75" style="205" customWidth="1"/>
    <col min="11016" max="11016" width="17" style="205" customWidth="1"/>
    <col min="11017" max="11017" width="37" style="205" customWidth="1"/>
    <col min="11018" max="11018" width="17.375" style="205" customWidth="1"/>
    <col min="11019" max="11268" width="9" style="205" customWidth="1"/>
    <col min="11269" max="11269" width="29.625" style="205" customWidth="1"/>
    <col min="11270" max="11270" width="12.75" style="205"/>
    <col min="11271" max="11271" width="29.75" style="205" customWidth="1"/>
    <col min="11272" max="11272" width="17" style="205" customWidth="1"/>
    <col min="11273" max="11273" width="37" style="205" customWidth="1"/>
    <col min="11274" max="11274" width="17.375" style="205" customWidth="1"/>
    <col min="11275" max="11524" width="9" style="205" customWidth="1"/>
    <col min="11525" max="11525" width="29.625" style="205" customWidth="1"/>
    <col min="11526" max="11526" width="12.75" style="205"/>
    <col min="11527" max="11527" width="29.75" style="205" customWidth="1"/>
    <col min="11528" max="11528" width="17" style="205" customWidth="1"/>
    <col min="11529" max="11529" width="37" style="205" customWidth="1"/>
    <col min="11530" max="11530" width="17.375" style="205" customWidth="1"/>
    <col min="11531" max="11780" width="9" style="205" customWidth="1"/>
    <col min="11781" max="11781" width="29.625" style="205" customWidth="1"/>
    <col min="11782" max="11782" width="12.75" style="205"/>
    <col min="11783" max="11783" width="29.75" style="205" customWidth="1"/>
    <col min="11784" max="11784" width="17" style="205" customWidth="1"/>
    <col min="11785" max="11785" width="37" style="205" customWidth="1"/>
    <col min="11786" max="11786" width="17.375" style="205" customWidth="1"/>
    <col min="11787" max="12036" width="9" style="205" customWidth="1"/>
    <col min="12037" max="12037" width="29.625" style="205" customWidth="1"/>
    <col min="12038" max="12038" width="12.75" style="205"/>
    <col min="12039" max="12039" width="29.75" style="205" customWidth="1"/>
    <col min="12040" max="12040" width="17" style="205" customWidth="1"/>
    <col min="12041" max="12041" width="37" style="205" customWidth="1"/>
    <col min="12042" max="12042" width="17.375" style="205" customWidth="1"/>
    <col min="12043" max="12292" width="9" style="205" customWidth="1"/>
    <col min="12293" max="12293" width="29.625" style="205" customWidth="1"/>
    <col min="12294" max="12294" width="12.75" style="205"/>
    <col min="12295" max="12295" width="29.75" style="205" customWidth="1"/>
    <col min="12296" max="12296" width="17" style="205" customWidth="1"/>
    <col min="12297" max="12297" width="37" style="205" customWidth="1"/>
    <col min="12298" max="12298" width="17.375" style="205" customWidth="1"/>
    <col min="12299" max="12548" width="9" style="205" customWidth="1"/>
    <col min="12549" max="12549" width="29.625" style="205" customWidth="1"/>
    <col min="12550" max="12550" width="12.75" style="205"/>
    <col min="12551" max="12551" width="29.75" style="205" customWidth="1"/>
    <col min="12552" max="12552" width="17" style="205" customWidth="1"/>
    <col min="12553" max="12553" width="37" style="205" customWidth="1"/>
    <col min="12554" max="12554" width="17.375" style="205" customWidth="1"/>
    <col min="12555" max="12804" width="9" style="205" customWidth="1"/>
    <col min="12805" max="12805" width="29.625" style="205" customWidth="1"/>
    <col min="12806" max="12806" width="12.75" style="205"/>
    <col min="12807" max="12807" width="29.75" style="205" customWidth="1"/>
    <col min="12808" max="12808" width="17" style="205" customWidth="1"/>
    <col min="12809" max="12809" width="37" style="205" customWidth="1"/>
    <col min="12810" max="12810" width="17.375" style="205" customWidth="1"/>
    <col min="12811" max="13060" width="9" style="205" customWidth="1"/>
    <col min="13061" max="13061" width="29.625" style="205" customWidth="1"/>
    <col min="13062" max="13062" width="12.75" style="205"/>
    <col min="13063" max="13063" width="29.75" style="205" customWidth="1"/>
    <col min="13064" max="13064" width="17" style="205" customWidth="1"/>
    <col min="13065" max="13065" width="37" style="205" customWidth="1"/>
    <col min="13066" max="13066" width="17.375" style="205" customWidth="1"/>
    <col min="13067" max="13316" width="9" style="205" customWidth="1"/>
    <col min="13317" max="13317" width="29.625" style="205" customWidth="1"/>
    <col min="13318" max="13318" width="12.75" style="205"/>
    <col min="13319" max="13319" width="29.75" style="205" customWidth="1"/>
    <col min="13320" max="13320" width="17" style="205" customWidth="1"/>
    <col min="13321" max="13321" width="37" style="205" customWidth="1"/>
    <col min="13322" max="13322" width="17.375" style="205" customWidth="1"/>
    <col min="13323" max="13572" width="9" style="205" customWidth="1"/>
    <col min="13573" max="13573" width="29.625" style="205" customWidth="1"/>
    <col min="13574" max="13574" width="12.75" style="205"/>
    <col min="13575" max="13575" width="29.75" style="205" customWidth="1"/>
    <col min="13576" max="13576" width="17" style="205" customWidth="1"/>
    <col min="13577" max="13577" width="37" style="205" customWidth="1"/>
    <col min="13578" max="13578" width="17.375" style="205" customWidth="1"/>
    <col min="13579" max="13828" width="9" style="205" customWidth="1"/>
    <col min="13829" max="13829" width="29.625" style="205" customWidth="1"/>
    <col min="13830" max="13830" width="12.75" style="205"/>
    <col min="13831" max="13831" width="29.75" style="205" customWidth="1"/>
    <col min="13832" max="13832" width="17" style="205" customWidth="1"/>
    <col min="13833" max="13833" width="37" style="205" customWidth="1"/>
    <col min="13834" max="13834" width="17.375" style="205" customWidth="1"/>
    <col min="13835" max="14084" width="9" style="205" customWidth="1"/>
    <col min="14085" max="14085" width="29.625" style="205" customWidth="1"/>
    <col min="14086" max="14086" width="12.75" style="205"/>
    <col min="14087" max="14087" width="29.75" style="205" customWidth="1"/>
    <col min="14088" max="14088" width="17" style="205" customWidth="1"/>
    <col min="14089" max="14089" width="37" style="205" customWidth="1"/>
    <col min="14090" max="14090" width="17.375" style="205" customWidth="1"/>
    <col min="14091" max="14340" width="9" style="205" customWidth="1"/>
    <col min="14341" max="14341" width="29.625" style="205" customWidth="1"/>
    <col min="14342" max="14342" width="12.75" style="205"/>
    <col min="14343" max="14343" width="29.75" style="205" customWidth="1"/>
    <col min="14344" max="14344" width="17" style="205" customWidth="1"/>
    <col min="14345" max="14345" width="37" style="205" customWidth="1"/>
    <col min="14346" max="14346" width="17.375" style="205" customWidth="1"/>
    <col min="14347" max="14596" width="9" style="205" customWidth="1"/>
    <col min="14597" max="14597" width="29.625" style="205" customWidth="1"/>
    <col min="14598" max="14598" width="12.75" style="205"/>
    <col min="14599" max="14599" width="29.75" style="205" customWidth="1"/>
    <col min="14600" max="14600" width="17" style="205" customWidth="1"/>
    <col min="14601" max="14601" width="37" style="205" customWidth="1"/>
    <col min="14602" max="14602" width="17.375" style="205" customWidth="1"/>
    <col min="14603" max="14852" width="9" style="205" customWidth="1"/>
    <col min="14853" max="14853" width="29.625" style="205" customWidth="1"/>
    <col min="14854" max="14854" width="12.75" style="205"/>
    <col min="14855" max="14855" width="29.75" style="205" customWidth="1"/>
    <col min="14856" max="14856" width="17" style="205" customWidth="1"/>
    <col min="14857" max="14857" width="37" style="205" customWidth="1"/>
    <col min="14858" max="14858" width="17.375" style="205" customWidth="1"/>
    <col min="14859" max="15108" width="9" style="205" customWidth="1"/>
    <col min="15109" max="15109" width="29.625" style="205" customWidth="1"/>
    <col min="15110" max="15110" width="12.75" style="205"/>
    <col min="15111" max="15111" width="29.75" style="205" customWidth="1"/>
    <col min="15112" max="15112" width="17" style="205" customWidth="1"/>
    <col min="15113" max="15113" width="37" style="205" customWidth="1"/>
    <col min="15114" max="15114" width="17.375" style="205" customWidth="1"/>
    <col min="15115" max="15364" width="9" style="205" customWidth="1"/>
    <col min="15365" max="15365" width="29.625" style="205" customWidth="1"/>
    <col min="15366" max="15366" width="12.75" style="205"/>
    <col min="15367" max="15367" width="29.75" style="205" customWidth="1"/>
    <col min="15368" max="15368" width="17" style="205" customWidth="1"/>
    <col min="15369" max="15369" width="37" style="205" customWidth="1"/>
    <col min="15370" max="15370" width="17.375" style="205" customWidth="1"/>
    <col min="15371" max="15620" width="9" style="205" customWidth="1"/>
    <col min="15621" max="15621" width="29.625" style="205" customWidth="1"/>
    <col min="15622" max="15622" width="12.75" style="205"/>
    <col min="15623" max="15623" width="29.75" style="205" customWidth="1"/>
    <col min="15624" max="15624" width="17" style="205" customWidth="1"/>
    <col min="15625" max="15625" width="37" style="205" customWidth="1"/>
    <col min="15626" max="15626" width="17.375" style="205" customWidth="1"/>
    <col min="15627" max="15876" width="9" style="205" customWidth="1"/>
    <col min="15877" max="15877" width="29.625" style="205" customWidth="1"/>
    <col min="15878" max="15878" width="12.75" style="205"/>
    <col min="15879" max="15879" width="29.75" style="205" customWidth="1"/>
    <col min="15880" max="15880" width="17" style="205" customWidth="1"/>
    <col min="15881" max="15881" width="37" style="205" customWidth="1"/>
    <col min="15882" max="15882" width="17.375" style="205" customWidth="1"/>
    <col min="15883" max="16132" width="9" style="205" customWidth="1"/>
    <col min="16133" max="16133" width="29.625" style="205" customWidth="1"/>
    <col min="16134" max="16134" width="12.75" style="205"/>
    <col min="16135" max="16135" width="29.75" style="205" customWidth="1"/>
    <col min="16136" max="16136" width="17" style="205" customWidth="1"/>
    <col min="16137" max="16137" width="37" style="205" customWidth="1"/>
    <col min="16138" max="16138" width="17.375" style="205" customWidth="1"/>
    <col min="16139" max="16384" width="9" style="205" customWidth="1"/>
  </cols>
  <sheetData>
    <row r="1" ht="18.75" customHeight="1" spans="1:13">
      <c r="A1" s="3" t="s">
        <v>2324</v>
      </c>
      <c r="B1" s="3"/>
      <c r="C1" s="3"/>
      <c r="D1" s="3"/>
      <c r="E1" s="3"/>
      <c r="F1" s="3"/>
      <c r="G1" s="3"/>
      <c r="H1" s="3"/>
      <c r="I1" s="3"/>
      <c r="J1" s="3"/>
      <c r="K1" s="3"/>
      <c r="L1" s="3"/>
      <c r="M1" s="3"/>
    </row>
    <row r="2" ht="27.6" customHeight="1" spans="1:14">
      <c r="A2" s="22" t="s">
        <v>2325</v>
      </c>
      <c r="B2" s="22"/>
      <c r="C2" s="22"/>
      <c r="D2" s="22"/>
      <c r="E2" s="22"/>
      <c r="F2" s="22"/>
      <c r="G2" s="22"/>
      <c r="H2" s="22"/>
      <c r="I2" s="22"/>
      <c r="J2" s="22"/>
      <c r="K2" s="22"/>
      <c r="L2" s="22"/>
      <c r="M2" s="22"/>
      <c r="N2" s="22"/>
    </row>
    <row r="3" ht="23.25" customHeight="1" spans="1:14">
      <c r="A3" s="207"/>
      <c r="B3" s="207"/>
      <c r="C3" s="207"/>
      <c r="D3" s="207"/>
      <c r="E3" s="207"/>
      <c r="F3" s="207"/>
      <c r="G3" s="207"/>
      <c r="H3" s="207"/>
      <c r="I3" s="51" t="s">
        <v>35</v>
      </c>
      <c r="J3" s="51"/>
      <c r="K3" s="51"/>
      <c r="L3" s="51"/>
      <c r="M3" s="51"/>
      <c r="N3" s="51"/>
    </row>
    <row r="4" s="204" customFormat="1" ht="57" spans="1:14">
      <c r="A4" s="27" t="s">
        <v>36</v>
      </c>
      <c r="B4" s="28" t="s">
        <v>37</v>
      </c>
      <c r="C4" s="28" t="s">
        <v>38</v>
      </c>
      <c r="D4" s="28" t="s">
        <v>39</v>
      </c>
      <c r="E4" s="28" t="s">
        <v>40</v>
      </c>
      <c r="F4" s="28" t="s">
        <v>41</v>
      </c>
      <c r="G4" s="199" t="s">
        <v>42</v>
      </c>
      <c r="H4" s="52" t="s">
        <v>2326</v>
      </c>
      <c r="I4" s="28" t="s">
        <v>37</v>
      </c>
      <c r="J4" s="28" t="s">
        <v>38</v>
      </c>
      <c r="K4" s="28" t="s">
        <v>39</v>
      </c>
      <c r="L4" s="28" t="s">
        <v>40</v>
      </c>
      <c r="M4" s="28" t="s">
        <v>41</v>
      </c>
      <c r="N4" s="199" t="s">
        <v>42</v>
      </c>
    </row>
    <row r="5" s="204" customFormat="1" ht="24" customHeight="1" spans="1:14">
      <c r="A5" s="27" t="s">
        <v>44</v>
      </c>
      <c r="B5" s="208"/>
      <c r="C5" s="208"/>
      <c r="D5" s="208"/>
      <c r="E5" s="208"/>
      <c r="F5" s="208"/>
      <c r="G5" s="209"/>
      <c r="H5" s="52" t="s">
        <v>44</v>
      </c>
      <c r="I5" s="208">
        <f>B5</f>
        <v>0</v>
      </c>
      <c r="J5" s="208"/>
      <c r="K5" s="208"/>
      <c r="L5" s="208"/>
      <c r="M5" s="208"/>
      <c r="N5" s="223"/>
    </row>
    <row r="6" s="204" customFormat="1" ht="24" customHeight="1" spans="1:14">
      <c r="A6" s="56" t="s">
        <v>45</v>
      </c>
      <c r="B6" s="208"/>
      <c r="C6" s="208"/>
      <c r="D6" s="208"/>
      <c r="E6" s="208"/>
      <c r="F6" s="208"/>
      <c r="G6" s="210"/>
      <c r="H6" s="57" t="s">
        <v>46</v>
      </c>
      <c r="I6" s="208">
        <f>SUM(I7,I12,I15,I17)</f>
        <v>0</v>
      </c>
      <c r="J6" s="208"/>
      <c r="K6" s="208"/>
      <c r="L6" s="208"/>
      <c r="M6" s="208"/>
      <c r="N6" s="210"/>
    </row>
    <row r="7" s="204" customFormat="1" ht="22.5" customHeight="1" spans="1:17">
      <c r="A7" s="211" t="s">
        <v>2327</v>
      </c>
      <c r="B7" s="33"/>
      <c r="C7" s="33"/>
      <c r="D7" s="202"/>
      <c r="E7" s="202"/>
      <c r="F7" s="202"/>
      <c r="G7" s="212"/>
      <c r="H7" s="211" t="s">
        <v>2328</v>
      </c>
      <c r="I7" s="202">
        <f>SUM(I8:I11)</f>
        <v>0</v>
      </c>
      <c r="J7" s="202"/>
      <c r="K7" s="202"/>
      <c r="L7" s="202"/>
      <c r="M7" s="202"/>
      <c r="N7" s="211"/>
      <c r="Q7" s="225"/>
    </row>
    <row r="8" s="204" customFormat="1" ht="22.5" customHeight="1" spans="1:17">
      <c r="A8" s="211" t="s">
        <v>2329</v>
      </c>
      <c r="B8" s="33"/>
      <c r="C8" s="33"/>
      <c r="D8" s="202"/>
      <c r="E8" s="202"/>
      <c r="F8" s="202"/>
      <c r="G8" s="212"/>
      <c r="H8" s="211" t="s">
        <v>2330</v>
      </c>
      <c r="I8" s="33"/>
      <c r="J8" s="33"/>
      <c r="K8" s="202"/>
      <c r="L8" s="202"/>
      <c r="M8" s="202"/>
      <c r="N8" s="211"/>
      <c r="Q8" s="225"/>
    </row>
    <row r="9" s="204" customFormat="1" ht="22.5" customHeight="1" spans="1:17">
      <c r="A9" s="211" t="s">
        <v>2331</v>
      </c>
      <c r="B9" s="202"/>
      <c r="C9" s="202"/>
      <c r="D9" s="202"/>
      <c r="E9" s="202"/>
      <c r="F9" s="202"/>
      <c r="G9" s="212"/>
      <c r="H9" s="211" t="s">
        <v>2332</v>
      </c>
      <c r="I9" s="202"/>
      <c r="J9" s="202"/>
      <c r="K9" s="202"/>
      <c r="L9" s="202"/>
      <c r="M9" s="202"/>
      <c r="N9" s="211"/>
      <c r="Q9" s="225"/>
    </row>
    <row r="10" s="204" customFormat="1" ht="22.5" customHeight="1" spans="1:17">
      <c r="A10" s="211" t="s">
        <v>2333</v>
      </c>
      <c r="B10" s="213"/>
      <c r="C10" s="213"/>
      <c r="D10" s="213"/>
      <c r="E10" s="213"/>
      <c r="F10" s="213"/>
      <c r="G10" s="213"/>
      <c r="H10" s="211" t="s">
        <v>2334</v>
      </c>
      <c r="I10" s="202"/>
      <c r="J10" s="202"/>
      <c r="K10" s="202"/>
      <c r="L10" s="202"/>
      <c r="M10" s="202"/>
      <c r="N10" s="211"/>
      <c r="Q10" s="225"/>
    </row>
    <row r="11" s="204" customFormat="1" ht="22.5" customHeight="1" spans="1:17">
      <c r="A11" s="211"/>
      <c r="B11" s="214"/>
      <c r="C11" s="214"/>
      <c r="D11" s="214"/>
      <c r="E11" s="214"/>
      <c r="F11" s="214"/>
      <c r="G11" s="214"/>
      <c r="H11" s="211" t="s">
        <v>2335</v>
      </c>
      <c r="I11" s="33"/>
      <c r="J11" s="33"/>
      <c r="K11" s="202"/>
      <c r="L11" s="202"/>
      <c r="M11" s="202"/>
      <c r="N11" s="211"/>
      <c r="Q11" s="225"/>
    </row>
    <row r="12" s="204" customFormat="1" ht="22.5" customHeight="1" spans="1:17">
      <c r="A12" s="215"/>
      <c r="B12" s="214"/>
      <c r="C12" s="214"/>
      <c r="D12" s="214"/>
      <c r="E12" s="214"/>
      <c r="F12" s="214"/>
      <c r="G12" s="214"/>
      <c r="H12" s="211" t="s">
        <v>2336</v>
      </c>
      <c r="I12" s="202">
        <f>SUM(I13:I14)</f>
        <v>0</v>
      </c>
      <c r="J12" s="202"/>
      <c r="K12" s="202"/>
      <c r="L12" s="202"/>
      <c r="M12" s="202"/>
      <c r="N12" s="211"/>
      <c r="Q12" s="225"/>
    </row>
    <row r="13" s="204" customFormat="1" ht="22.5" customHeight="1" spans="1:17">
      <c r="A13" s="215"/>
      <c r="B13" s="214"/>
      <c r="C13" s="214"/>
      <c r="D13" s="214"/>
      <c r="E13" s="214"/>
      <c r="F13" s="214"/>
      <c r="G13" s="214"/>
      <c r="H13" s="216" t="s">
        <v>2337</v>
      </c>
      <c r="I13" s="33"/>
      <c r="J13" s="33"/>
      <c r="K13" s="202"/>
      <c r="L13" s="202"/>
      <c r="M13" s="202"/>
      <c r="N13" s="211"/>
      <c r="Q13" s="225"/>
    </row>
    <row r="14" s="204" customFormat="1" ht="22.5" customHeight="1" spans="1:17">
      <c r="A14" s="217"/>
      <c r="B14" s="214"/>
      <c r="C14" s="214"/>
      <c r="D14" s="214"/>
      <c r="E14" s="214"/>
      <c r="F14" s="214"/>
      <c r="G14" s="214"/>
      <c r="H14" s="211" t="s">
        <v>2338</v>
      </c>
      <c r="I14" s="33"/>
      <c r="J14" s="33"/>
      <c r="K14" s="202"/>
      <c r="L14" s="202"/>
      <c r="M14" s="202"/>
      <c r="N14" s="211"/>
      <c r="Q14" s="225"/>
    </row>
    <row r="15" s="204" customFormat="1" ht="22.5" customHeight="1" spans="1:17">
      <c r="A15" s="217"/>
      <c r="B15" s="214"/>
      <c r="C15" s="214"/>
      <c r="D15" s="214"/>
      <c r="E15" s="214"/>
      <c r="F15" s="214"/>
      <c r="G15" s="214"/>
      <c r="H15" s="211" t="s">
        <v>2339</v>
      </c>
      <c r="I15" s="202">
        <f>I16</f>
        <v>0</v>
      </c>
      <c r="J15" s="202"/>
      <c r="K15" s="202"/>
      <c r="L15" s="202"/>
      <c r="M15" s="202"/>
      <c r="N15" s="223"/>
      <c r="Q15" s="225"/>
    </row>
    <row r="16" s="204" customFormat="1" ht="22.5" customHeight="1" spans="1:17">
      <c r="A16" s="217"/>
      <c r="B16" s="214"/>
      <c r="C16" s="214"/>
      <c r="D16" s="214"/>
      <c r="E16" s="214"/>
      <c r="F16" s="214"/>
      <c r="G16" s="214"/>
      <c r="H16" s="211" t="s">
        <v>2340</v>
      </c>
      <c r="I16" s="202"/>
      <c r="J16" s="202"/>
      <c r="K16" s="202"/>
      <c r="L16" s="202"/>
      <c r="M16" s="202"/>
      <c r="N16" s="223"/>
      <c r="Q16" s="225"/>
    </row>
    <row r="17" s="204" customFormat="1" ht="22.5" customHeight="1" spans="1:17">
      <c r="A17" s="217"/>
      <c r="B17" s="214"/>
      <c r="C17" s="214"/>
      <c r="D17" s="214"/>
      <c r="E17" s="214"/>
      <c r="F17" s="214"/>
      <c r="G17" s="214"/>
      <c r="H17" s="211" t="s">
        <v>2341</v>
      </c>
      <c r="I17" s="202">
        <f>I18</f>
        <v>0</v>
      </c>
      <c r="J17" s="202"/>
      <c r="K17" s="202"/>
      <c r="L17" s="202"/>
      <c r="M17" s="202"/>
      <c r="N17" s="223"/>
      <c r="Q17" s="225"/>
    </row>
    <row r="18" s="204" customFormat="1" ht="22.5" customHeight="1" spans="1:17">
      <c r="A18" s="218"/>
      <c r="B18" s="219"/>
      <c r="C18" s="219"/>
      <c r="D18" s="219"/>
      <c r="E18" s="219"/>
      <c r="F18" s="219"/>
      <c r="G18" s="219"/>
      <c r="H18" s="211" t="s">
        <v>2342</v>
      </c>
      <c r="I18" s="33"/>
      <c r="J18" s="33"/>
      <c r="K18" s="202"/>
      <c r="L18" s="202"/>
      <c r="M18" s="202"/>
      <c r="N18" s="224"/>
      <c r="Q18" s="225"/>
    </row>
    <row r="19" s="204" customFormat="1" ht="22.5" customHeight="1" spans="1:14">
      <c r="A19" s="56" t="s">
        <v>89</v>
      </c>
      <c r="B19" s="208">
        <f>SUM(B20:B21)</f>
        <v>0</v>
      </c>
      <c r="C19" s="208"/>
      <c r="D19" s="208"/>
      <c r="E19" s="208"/>
      <c r="F19" s="208"/>
      <c r="G19" s="220"/>
      <c r="H19" s="56" t="s">
        <v>90</v>
      </c>
      <c r="I19" s="208">
        <f>SUM(I20:I22)</f>
        <v>0</v>
      </c>
      <c r="J19" s="208"/>
      <c r="K19" s="208"/>
      <c r="L19" s="208"/>
      <c r="M19" s="208"/>
      <c r="N19" s="220"/>
    </row>
    <row r="20" s="204" customFormat="1" ht="22.5" customHeight="1" spans="1:14">
      <c r="A20" s="221" t="s">
        <v>2254</v>
      </c>
      <c r="B20" s="202"/>
      <c r="C20" s="202"/>
      <c r="D20" s="202"/>
      <c r="E20" s="202"/>
      <c r="F20" s="202"/>
      <c r="G20" s="219"/>
      <c r="H20" s="221" t="s">
        <v>2343</v>
      </c>
      <c r="I20" s="202"/>
      <c r="J20" s="202"/>
      <c r="K20" s="202"/>
      <c r="L20" s="202"/>
      <c r="M20" s="202"/>
      <c r="N20" s="223"/>
    </row>
    <row r="21" s="204" customFormat="1" ht="22.5" customHeight="1" spans="1:14">
      <c r="A21" s="221" t="s">
        <v>2344</v>
      </c>
      <c r="B21" s="202"/>
      <c r="C21" s="202"/>
      <c r="D21" s="202"/>
      <c r="E21" s="202"/>
      <c r="F21" s="202"/>
      <c r="G21" s="219"/>
      <c r="H21" s="221" t="s">
        <v>94</v>
      </c>
      <c r="I21" s="202"/>
      <c r="J21" s="202"/>
      <c r="K21" s="202"/>
      <c r="L21" s="202"/>
      <c r="M21" s="202"/>
      <c r="N21" s="223"/>
    </row>
    <row r="22" s="204" customFormat="1" ht="20.1" customHeight="1" spans="1:14">
      <c r="A22" s="218"/>
      <c r="B22" s="219"/>
      <c r="C22" s="219"/>
      <c r="D22" s="219"/>
      <c r="E22" s="219"/>
      <c r="F22" s="219"/>
      <c r="G22" s="219"/>
      <c r="H22" s="221" t="s">
        <v>2345</v>
      </c>
      <c r="I22" s="202"/>
      <c r="J22" s="202"/>
      <c r="K22" s="202"/>
      <c r="L22" s="202"/>
      <c r="M22" s="202"/>
      <c r="N22" s="223"/>
    </row>
    <row r="23" ht="66" customHeight="1" spans="1:14">
      <c r="A23" s="222" t="s">
        <v>2346</v>
      </c>
      <c r="B23" s="222"/>
      <c r="C23" s="222"/>
      <c r="D23" s="222"/>
      <c r="E23" s="222"/>
      <c r="F23" s="222"/>
      <c r="G23" s="222"/>
      <c r="H23" s="222"/>
      <c r="I23" s="222"/>
      <c r="J23" s="222"/>
      <c r="K23" s="222"/>
      <c r="L23" s="222"/>
      <c r="M23" s="222"/>
      <c r="N23" s="222"/>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L36"/>
  <sheetViews>
    <sheetView showZeros="0" workbookViewId="0">
      <selection activeCell="G9" sqref="G9"/>
    </sheetView>
  </sheetViews>
  <sheetFormatPr defaultColWidth="9" defaultRowHeight="14.25"/>
  <cols>
    <col min="1" max="1" width="38.125" style="20" customWidth="1"/>
    <col min="2" max="2" width="10.125" style="21" customWidth="1"/>
    <col min="3" max="4" width="11.625" style="21" customWidth="1"/>
    <col min="5" max="5" width="13.75" style="21" customWidth="1"/>
    <col min="6" max="6" width="13.5" style="21" customWidth="1"/>
    <col min="7" max="7" width="40.375" style="21" customWidth="1"/>
    <col min="8" max="8" width="9.625" style="21" customWidth="1"/>
    <col min="9" max="10" width="11.625" style="21" customWidth="1"/>
    <col min="11" max="11" width="14.75" style="21" customWidth="1"/>
    <col min="12" max="12" width="13.5" style="21" customWidth="1"/>
    <col min="13" max="255" width="9" style="21"/>
    <col min="256" max="256" width="36.75" style="21" customWidth="1"/>
    <col min="257" max="257" width="11.625" style="21" customWidth="1"/>
    <col min="258" max="258" width="8.125" style="21" customWidth="1"/>
    <col min="259" max="259" width="36.5" style="21" customWidth="1"/>
    <col min="260" max="260" width="10.75" style="21" customWidth="1"/>
    <col min="261" max="261" width="8.125" style="21" customWidth="1"/>
    <col min="262" max="262" width="9.125" style="21" customWidth="1"/>
    <col min="263" max="266" width="9" style="21" hidden="1" customWidth="1"/>
    <col min="267" max="511" width="9" style="21"/>
    <col min="512" max="512" width="36.75" style="21" customWidth="1"/>
    <col min="513" max="513" width="11.625" style="21" customWidth="1"/>
    <col min="514" max="514" width="8.125" style="21" customWidth="1"/>
    <col min="515" max="515" width="36.5" style="21" customWidth="1"/>
    <col min="516" max="516" width="10.75" style="21" customWidth="1"/>
    <col min="517" max="517" width="8.125" style="21" customWidth="1"/>
    <col min="518" max="518" width="9.125" style="21" customWidth="1"/>
    <col min="519" max="522" width="9" style="21" hidden="1" customWidth="1"/>
    <col min="523" max="767" width="9" style="21"/>
    <col min="768" max="768" width="36.75" style="21" customWidth="1"/>
    <col min="769" max="769" width="11.625" style="21" customWidth="1"/>
    <col min="770" max="770" width="8.125" style="21" customWidth="1"/>
    <col min="771" max="771" width="36.5" style="21" customWidth="1"/>
    <col min="772" max="772" width="10.75" style="21" customWidth="1"/>
    <col min="773" max="773" width="8.125" style="21" customWidth="1"/>
    <col min="774" max="774" width="9.125" style="21" customWidth="1"/>
    <col min="775" max="778" width="9" style="21" hidden="1" customWidth="1"/>
    <col min="779" max="1023" width="9" style="21"/>
    <col min="1024" max="1024" width="36.75" style="21" customWidth="1"/>
    <col min="1025" max="1025" width="11.625" style="21" customWidth="1"/>
    <col min="1026" max="1026" width="8.125" style="21" customWidth="1"/>
    <col min="1027" max="1027" width="36.5" style="21" customWidth="1"/>
    <col min="1028" max="1028" width="10.75" style="21" customWidth="1"/>
    <col min="1029" max="1029" width="8.125" style="21" customWidth="1"/>
    <col min="1030" max="1030" width="9.125" style="21" customWidth="1"/>
    <col min="1031" max="1034" width="9" style="21" hidden="1" customWidth="1"/>
    <col min="1035" max="1279" width="9" style="21"/>
    <col min="1280" max="1280" width="36.75" style="21" customWidth="1"/>
    <col min="1281" max="1281" width="11.625" style="21" customWidth="1"/>
    <col min="1282" max="1282" width="8.125" style="21" customWidth="1"/>
    <col min="1283" max="1283" width="36.5" style="21" customWidth="1"/>
    <col min="1284" max="1284" width="10.75" style="21" customWidth="1"/>
    <col min="1285" max="1285" width="8.125" style="21" customWidth="1"/>
    <col min="1286" max="1286" width="9.125" style="21" customWidth="1"/>
    <col min="1287" max="1290" width="9" style="21" hidden="1" customWidth="1"/>
    <col min="1291" max="1535" width="9" style="21"/>
    <col min="1536" max="1536" width="36.75" style="21" customWidth="1"/>
    <col min="1537" max="1537" width="11.625" style="21" customWidth="1"/>
    <col min="1538" max="1538" width="8.125" style="21" customWidth="1"/>
    <col min="1539" max="1539" width="36.5" style="21" customWidth="1"/>
    <col min="1540" max="1540" width="10.75" style="21" customWidth="1"/>
    <col min="1541" max="1541" width="8.125" style="21" customWidth="1"/>
    <col min="1542" max="1542" width="9.125" style="21" customWidth="1"/>
    <col min="1543" max="1546" width="9" style="21" hidden="1" customWidth="1"/>
    <col min="1547" max="1791" width="9" style="21"/>
    <col min="1792" max="1792" width="36.75" style="21" customWidth="1"/>
    <col min="1793" max="1793" width="11.625" style="21" customWidth="1"/>
    <col min="1794" max="1794" width="8.125" style="21" customWidth="1"/>
    <col min="1795" max="1795" width="36.5" style="21" customWidth="1"/>
    <col min="1796" max="1796" width="10.75" style="21" customWidth="1"/>
    <col min="1797" max="1797" width="8.125" style="21" customWidth="1"/>
    <col min="1798" max="1798" width="9.125" style="21" customWidth="1"/>
    <col min="1799" max="1802" width="9" style="21" hidden="1" customWidth="1"/>
    <col min="1803" max="2047" width="9" style="21"/>
    <col min="2048" max="2048" width="36.75" style="21" customWidth="1"/>
    <col min="2049" max="2049" width="11.625" style="21" customWidth="1"/>
    <col min="2050" max="2050" width="8.125" style="21" customWidth="1"/>
    <col min="2051" max="2051" width="36.5" style="21" customWidth="1"/>
    <col min="2052" max="2052" width="10.75" style="21" customWidth="1"/>
    <col min="2053" max="2053" width="8.125" style="21" customWidth="1"/>
    <col min="2054" max="2054" width="9.125" style="21" customWidth="1"/>
    <col min="2055" max="2058" width="9" style="21" hidden="1" customWidth="1"/>
    <col min="2059" max="2303" width="9" style="21"/>
    <col min="2304" max="2304" width="36.75" style="21" customWidth="1"/>
    <col min="2305" max="2305" width="11.625" style="21" customWidth="1"/>
    <col min="2306" max="2306" width="8.125" style="21" customWidth="1"/>
    <col min="2307" max="2307" width="36.5" style="21" customWidth="1"/>
    <col min="2308" max="2308" width="10.75" style="21" customWidth="1"/>
    <col min="2309" max="2309" width="8.125" style="21" customWidth="1"/>
    <col min="2310" max="2310" width="9.125" style="21" customWidth="1"/>
    <col min="2311" max="2314" width="9" style="21" hidden="1" customWidth="1"/>
    <col min="2315" max="2559" width="9" style="21"/>
    <col min="2560" max="2560" width="36.75" style="21" customWidth="1"/>
    <col min="2561" max="2561" width="11.625" style="21" customWidth="1"/>
    <col min="2562" max="2562" width="8.125" style="21" customWidth="1"/>
    <col min="2563" max="2563" width="36.5" style="21" customWidth="1"/>
    <col min="2564" max="2564" width="10.75" style="21" customWidth="1"/>
    <col min="2565" max="2565" width="8.125" style="21" customWidth="1"/>
    <col min="2566" max="2566" width="9.125" style="21" customWidth="1"/>
    <col min="2567" max="2570" width="9" style="21" hidden="1" customWidth="1"/>
    <col min="2571" max="2815" width="9" style="21"/>
    <col min="2816" max="2816" width="36.75" style="21" customWidth="1"/>
    <col min="2817" max="2817" width="11.625" style="21" customWidth="1"/>
    <col min="2818" max="2818" width="8.125" style="21" customWidth="1"/>
    <col min="2819" max="2819" width="36.5" style="21" customWidth="1"/>
    <col min="2820" max="2820" width="10.75" style="21" customWidth="1"/>
    <col min="2821" max="2821" width="8.125" style="21" customWidth="1"/>
    <col min="2822" max="2822" width="9.125" style="21" customWidth="1"/>
    <col min="2823" max="2826" width="9" style="21" hidden="1" customWidth="1"/>
    <col min="2827" max="3071" width="9" style="21"/>
    <col min="3072" max="3072" width="36.75" style="21" customWidth="1"/>
    <col min="3073" max="3073" width="11.625" style="21" customWidth="1"/>
    <col min="3074" max="3074" width="8.125" style="21" customWidth="1"/>
    <col min="3075" max="3075" width="36.5" style="21" customWidth="1"/>
    <col min="3076" max="3076" width="10.75" style="21" customWidth="1"/>
    <col min="3077" max="3077" width="8.125" style="21" customWidth="1"/>
    <col min="3078" max="3078" width="9.125" style="21" customWidth="1"/>
    <col min="3079" max="3082" width="9" style="21" hidden="1" customWidth="1"/>
    <col min="3083" max="3327" width="9" style="21"/>
    <col min="3328" max="3328" width="36.75" style="21" customWidth="1"/>
    <col min="3329" max="3329" width="11.625" style="21" customWidth="1"/>
    <col min="3330" max="3330" width="8.125" style="21" customWidth="1"/>
    <col min="3331" max="3331" width="36.5" style="21" customWidth="1"/>
    <col min="3332" max="3332" width="10.75" style="21" customWidth="1"/>
    <col min="3333" max="3333" width="8.125" style="21" customWidth="1"/>
    <col min="3334" max="3334" width="9.125" style="21" customWidth="1"/>
    <col min="3335" max="3338" width="9" style="21" hidden="1" customWidth="1"/>
    <col min="3339" max="3583" width="9" style="21"/>
    <col min="3584" max="3584" width="36.75" style="21" customWidth="1"/>
    <col min="3585" max="3585" width="11.625" style="21" customWidth="1"/>
    <col min="3586" max="3586" width="8.125" style="21" customWidth="1"/>
    <col min="3587" max="3587" width="36.5" style="21" customWidth="1"/>
    <col min="3588" max="3588" width="10.75" style="21" customWidth="1"/>
    <col min="3589" max="3589" width="8.125" style="21" customWidth="1"/>
    <col min="3590" max="3590" width="9.125" style="21" customWidth="1"/>
    <col min="3591" max="3594" width="9" style="21" hidden="1" customWidth="1"/>
    <col min="3595" max="3839" width="9" style="21"/>
    <col min="3840" max="3840" width="36.75" style="21" customWidth="1"/>
    <col min="3841" max="3841" width="11.625" style="21" customWidth="1"/>
    <col min="3842" max="3842" width="8.125" style="21" customWidth="1"/>
    <col min="3843" max="3843" width="36.5" style="21" customWidth="1"/>
    <col min="3844" max="3844" width="10.75" style="21" customWidth="1"/>
    <col min="3845" max="3845" width="8.125" style="21" customWidth="1"/>
    <col min="3846" max="3846" width="9.125" style="21" customWidth="1"/>
    <col min="3847" max="3850" width="9" style="21" hidden="1" customWidth="1"/>
    <col min="3851" max="4095" width="9" style="21"/>
    <col min="4096" max="4096" width="36.75" style="21" customWidth="1"/>
    <col min="4097" max="4097" width="11.625" style="21" customWidth="1"/>
    <col min="4098" max="4098" width="8.125" style="21" customWidth="1"/>
    <col min="4099" max="4099" width="36.5" style="21" customWidth="1"/>
    <col min="4100" max="4100" width="10.75" style="21" customWidth="1"/>
    <col min="4101" max="4101" width="8.125" style="21" customWidth="1"/>
    <col min="4102" max="4102" width="9.125" style="21" customWidth="1"/>
    <col min="4103" max="4106" width="9" style="21" hidden="1" customWidth="1"/>
    <col min="4107" max="4351" width="9" style="21"/>
    <col min="4352" max="4352" width="36.75" style="21" customWidth="1"/>
    <col min="4353" max="4353" width="11.625" style="21" customWidth="1"/>
    <col min="4354" max="4354" width="8.125" style="21" customWidth="1"/>
    <col min="4355" max="4355" width="36.5" style="21" customWidth="1"/>
    <col min="4356" max="4356" width="10.75" style="21" customWidth="1"/>
    <col min="4357" max="4357" width="8.125" style="21" customWidth="1"/>
    <col min="4358" max="4358" width="9.125" style="21" customWidth="1"/>
    <col min="4359" max="4362" width="9" style="21" hidden="1" customWidth="1"/>
    <col min="4363" max="4607" width="9" style="21"/>
    <col min="4608" max="4608" width="36.75" style="21" customWidth="1"/>
    <col min="4609" max="4609" width="11.625" style="21" customWidth="1"/>
    <col min="4610" max="4610" width="8.125" style="21" customWidth="1"/>
    <col min="4611" max="4611" width="36.5" style="21" customWidth="1"/>
    <col min="4612" max="4612" width="10.75" style="21" customWidth="1"/>
    <col min="4613" max="4613" width="8.125" style="21" customWidth="1"/>
    <col min="4614" max="4614" width="9.125" style="21" customWidth="1"/>
    <col min="4615" max="4618" width="9" style="21" hidden="1" customWidth="1"/>
    <col min="4619" max="4863" width="9" style="21"/>
    <col min="4864" max="4864" width="36.75" style="21" customWidth="1"/>
    <col min="4865" max="4865" width="11.625" style="21" customWidth="1"/>
    <col min="4866" max="4866" width="8.125" style="21" customWidth="1"/>
    <col min="4867" max="4867" width="36.5" style="21" customWidth="1"/>
    <col min="4868" max="4868" width="10.75" style="21" customWidth="1"/>
    <col min="4869" max="4869" width="8.125" style="21" customWidth="1"/>
    <col min="4870" max="4870" width="9.125" style="21" customWidth="1"/>
    <col min="4871" max="4874" width="9" style="21" hidden="1" customWidth="1"/>
    <col min="4875" max="5119" width="9" style="21"/>
    <col min="5120" max="5120" width="36.75" style="21" customWidth="1"/>
    <col min="5121" max="5121" width="11.625" style="21" customWidth="1"/>
    <col min="5122" max="5122" width="8.125" style="21" customWidth="1"/>
    <col min="5123" max="5123" width="36.5" style="21" customWidth="1"/>
    <col min="5124" max="5124" width="10.75" style="21" customWidth="1"/>
    <col min="5125" max="5125" width="8.125" style="21" customWidth="1"/>
    <col min="5126" max="5126" width="9.125" style="21" customWidth="1"/>
    <col min="5127" max="5130" width="9" style="21" hidden="1" customWidth="1"/>
    <col min="5131" max="5375" width="9" style="21"/>
    <col min="5376" max="5376" width="36.75" style="21" customWidth="1"/>
    <col min="5377" max="5377" width="11.625" style="21" customWidth="1"/>
    <col min="5378" max="5378" width="8.125" style="21" customWidth="1"/>
    <col min="5379" max="5379" width="36.5" style="21" customWidth="1"/>
    <col min="5380" max="5380" width="10.75" style="21" customWidth="1"/>
    <col min="5381" max="5381" width="8.125" style="21" customWidth="1"/>
    <col min="5382" max="5382" width="9.125" style="21" customWidth="1"/>
    <col min="5383" max="5386" width="9" style="21" hidden="1" customWidth="1"/>
    <col min="5387" max="5631" width="9" style="21"/>
    <col min="5632" max="5632" width="36.75" style="21" customWidth="1"/>
    <col min="5633" max="5633" width="11.625" style="21" customWidth="1"/>
    <col min="5634" max="5634" width="8.125" style="21" customWidth="1"/>
    <col min="5635" max="5635" width="36.5" style="21" customWidth="1"/>
    <col min="5636" max="5636" width="10.75" style="21" customWidth="1"/>
    <col min="5637" max="5637" width="8.125" style="21" customWidth="1"/>
    <col min="5638" max="5638" width="9.125" style="21" customWidth="1"/>
    <col min="5639" max="5642" width="9" style="21" hidden="1" customWidth="1"/>
    <col min="5643" max="5887" width="9" style="21"/>
    <col min="5888" max="5888" width="36.75" style="21" customWidth="1"/>
    <col min="5889" max="5889" width="11.625" style="21" customWidth="1"/>
    <col min="5890" max="5890" width="8.125" style="21" customWidth="1"/>
    <col min="5891" max="5891" width="36.5" style="21" customWidth="1"/>
    <col min="5892" max="5892" width="10.75" style="21" customWidth="1"/>
    <col min="5893" max="5893" width="8.125" style="21" customWidth="1"/>
    <col min="5894" max="5894" width="9.125" style="21" customWidth="1"/>
    <col min="5895" max="5898" width="9" style="21" hidden="1" customWidth="1"/>
    <col min="5899" max="6143" width="9" style="21"/>
    <col min="6144" max="6144" width="36.75" style="21" customWidth="1"/>
    <col min="6145" max="6145" width="11.625" style="21" customWidth="1"/>
    <col min="6146" max="6146" width="8.125" style="21" customWidth="1"/>
    <col min="6147" max="6147" width="36.5" style="21" customWidth="1"/>
    <col min="6148" max="6148" width="10.75" style="21" customWidth="1"/>
    <col min="6149" max="6149" width="8.125" style="21" customWidth="1"/>
    <col min="6150" max="6150" width="9.125" style="21" customWidth="1"/>
    <col min="6151" max="6154" width="9" style="21" hidden="1" customWidth="1"/>
    <col min="6155" max="6399" width="9" style="21"/>
    <col min="6400" max="6400" width="36.75" style="21" customWidth="1"/>
    <col min="6401" max="6401" width="11.625" style="21" customWidth="1"/>
    <col min="6402" max="6402" width="8.125" style="21" customWidth="1"/>
    <col min="6403" max="6403" width="36.5" style="21" customWidth="1"/>
    <col min="6404" max="6404" width="10.75" style="21" customWidth="1"/>
    <col min="6405" max="6405" width="8.125" style="21" customWidth="1"/>
    <col min="6406" max="6406" width="9.125" style="21" customWidth="1"/>
    <col min="6407" max="6410" width="9" style="21" hidden="1" customWidth="1"/>
    <col min="6411" max="6655" width="9" style="21"/>
    <col min="6656" max="6656" width="36.75" style="21" customWidth="1"/>
    <col min="6657" max="6657" width="11.625" style="21" customWidth="1"/>
    <col min="6658" max="6658" width="8.125" style="21" customWidth="1"/>
    <col min="6659" max="6659" width="36.5" style="21" customWidth="1"/>
    <col min="6660" max="6660" width="10.75" style="21" customWidth="1"/>
    <col min="6661" max="6661" width="8.125" style="21" customWidth="1"/>
    <col min="6662" max="6662" width="9.125" style="21" customWidth="1"/>
    <col min="6663" max="6666" width="9" style="21" hidden="1" customWidth="1"/>
    <col min="6667" max="6911" width="9" style="21"/>
    <col min="6912" max="6912" width="36.75" style="21" customWidth="1"/>
    <col min="6913" max="6913" width="11.625" style="21" customWidth="1"/>
    <col min="6914" max="6914" width="8.125" style="21" customWidth="1"/>
    <col min="6915" max="6915" width="36.5" style="21" customWidth="1"/>
    <col min="6916" max="6916" width="10.75" style="21" customWidth="1"/>
    <col min="6917" max="6917" width="8.125" style="21" customWidth="1"/>
    <col min="6918" max="6918" width="9.125" style="21" customWidth="1"/>
    <col min="6919" max="6922" width="9" style="21" hidden="1" customWidth="1"/>
    <col min="6923" max="7167" width="9" style="21"/>
    <col min="7168" max="7168" width="36.75" style="21" customWidth="1"/>
    <col min="7169" max="7169" width="11.625" style="21" customWidth="1"/>
    <col min="7170" max="7170" width="8.125" style="21" customWidth="1"/>
    <col min="7171" max="7171" width="36.5" style="21" customWidth="1"/>
    <col min="7172" max="7172" width="10.75" style="21" customWidth="1"/>
    <col min="7173" max="7173" width="8.125" style="21" customWidth="1"/>
    <col min="7174" max="7174" width="9.125" style="21" customWidth="1"/>
    <col min="7175" max="7178" width="9" style="21" hidden="1" customWidth="1"/>
    <col min="7179" max="7423" width="9" style="21"/>
    <col min="7424" max="7424" width="36.75" style="21" customWidth="1"/>
    <col min="7425" max="7425" width="11.625" style="21" customWidth="1"/>
    <col min="7426" max="7426" width="8.125" style="21" customWidth="1"/>
    <col min="7427" max="7427" width="36.5" style="21" customWidth="1"/>
    <col min="7428" max="7428" width="10.75" style="21" customWidth="1"/>
    <col min="7429" max="7429" width="8.125" style="21" customWidth="1"/>
    <col min="7430" max="7430" width="9.125" style="21" customWidth="1"/>
    <col min="7431" max="7434" width="9" style="21" hidden="1" customWidth="1"/>
    <col min="7435" max="7679" width="9" style="21"/>
    <col min="7680" max="7680" width="36.75" style="21" customWidth="1"/>
    <col min="7681" max="7681" width="11.625" style="21" customWidth="1"/>
    <col min="7682" max="7682" width="8.125" style="21" customWidth="1"/>
    <col min="7683" max="7683" width="36.5" style="21" customWidth="1"/>
    <col min="7684" max="7684" width="10.75" style="21" customWidth="1"/>
    <col min="7685" max="7685" width="8.125" style="21" customWidth="1"/>
    <col min="7686" max="7686" width="9.125" style="21" customWidth="1"/>
    <col min="7687" max="7690" width="9" style="21" hidden="1" customWidth="1"/>
    <col min="7691" max="7935" width="9" style="21"/>
    <col min="7936" max="7936" width="36.75" style="21" customWidth="1"/>
    <col min="7937" max="7937" width="11.625" style="21" customWidth="1"/>
    <col min="7938" max="7938" width="8.125" style="21" customWidth="1"/>
    <col min="7939" max="7939" width="36.5" style="21" customWidth="1"/>
    <col min="7940" max="7940" width="10.75" style="21" customWidth="1"/>
    <col min="7941" max="7941" width="8.125" style="21" customWidth="1"/>
    <col min="7942" max="7942" width="9.125" style="21" customWidth="1"/>
    <col min="7943" max="7946" width="9" style="21" hidden="1" customWidth="1"/>
    <col min="7947" max="8191" width="9" style="21"/>
    <col min="8192" max="8192" width="36.75" style="21" customWidth="1"/>
    <col min="8193" max="8193" width="11.625" style="21" customWidth="1"/>
    <col min="8194" max="8194" width="8.125" style="21" customWidth="1"/>
    <col min="8195" max="8195" width="36.5" style="21" customWidth="1"/>
    <col min="8196" max="8196" width="10.75" style="21" customWidth="1"/>
    <col min="8197" max="8197" width="8.125" style="21" customWidth="1"/>
    <col min="8198" max="8198" width="9.125" style="21" customWidth="1"/>
    <col min="8199" max="8202" width="9" style="21" hidden="1" customWidth="1"/>
    <col min="8203" max="8447" width="9" style="21"/>
    <col min="8448" max="8448" width="36.75" style="21" customWidth="1"/>
    <col min="8449" max="8449" width="11.625" style="21" customWidth="1"/>
    <col min="8450" max="8450" width="8.125" style="21" customWidth="1"/>
    <col min="8451" max="8451" width="36.5" style="21" customWidth="1"/>
    <col min="8452" max="8452" width="10.75" style="21" customWidth="1"/>
    <col min="8453" max="8453" width="8.125" style="21" customWidth="1"/>
    <col min="8454" max="8454" width="9.125" style="21" customWidth="1"/>
    <col min="8455" max="8458" width="9" style="21" hidden="1" customWidth="1"/>
    <col min="8459" max="8703" width="9" style="21"/>
    <col min="8704" max="8704" width="36.75" style="21" customWidth="1"/>
    <col min="8705" max="8705" width="11.625" style="21" customWidth="1"/>
    <col min="8706" max="8706" width="8.125" style="21" customWidth="1"/>
    <col min="8707" max="8707" width="36.5" style="21" customWidth="1"/>
    <col min="8708" max="8708" width="10.75" style="21" customWidth="1"/>
    <col min="8709" max="8709" width="8.125" style="21" customWidth="1"/>
    <col min="8710" max="8710" width="9.125" style="21" customWidth="1"/>
    <col min="8711" max="8714" width="9" style="21" hidden="1" customWidth="1"/>
    <col min="8715" max="8959" width="9" style="21"/>
    <col min="8960" max="8960" width="36.75" style="21" customWidth="1"/>
    <col min="8961" max="8961" width="11.625" style="21" customWidth="1"/>
    <col min="8962" max="8962" width="8.125" style="21" customWidth="1"/>
    <col min="8963" max="8963" width="36.5" style="21" customWidth="1"/>
    <col min="8964" max="8964" width="10.75" style="21" customWidth="1"/>
    <col min="8965" max="8965" width="8.125" style="21" customWidth="1"/>
    <col min="8966" max="8966" width="9.125" style="21" customWidth="1"/>
    <col min="8967" max="8970" width="9" style="21" hidden="1" customWidth="1"/>
    <col min="8971" max="9215" width="9" style="21"/>
    <col min="9216" max="9216" width="36.75" style="21" customWidth="1"/>
    <col min="9217" max="9217" width="11.625" style="21" customWidth="1"/>
    <col min="9218" max="9218" width="8.125" style="21" customWidth="1"/>
    <col min="9219" max="9219" width="36.5" style="21" customWidth="1"/>
    <col min="9220" max="9220" width="10.75" style="21" customWidth="1"/>
    <col min="9221" max="9221" width="8.125" style="21" customWidth="1"/>
    <col min="9222" max="9222" width="9.125" style="21" customWidth="1"/>
    <col min="9223" max="9226" width="9" style="21" hidden="1" customWidth="1"/>
    <col min="9227" max="9471" width="9" style="21"/>
    <col min="9472" max="9472" width="36.75" style="21" customWidth="1"/>
    <col min="9473" max="9473" width="11.625" style="21" customWidth="1"/>
    <col min="9474" max="9474" width="8.125" style="21" customWidth="1"/>
    <col min="9475" max="9475" width="36.5" style="21" customWidth="1"/>
    <col min="9476" max="9476" width="10.75" style="21" customWidth="1"/>
    <col min="9477" max="9477" width="8.125" style="21" customWidth="1"/>
    <col min="9478" max="9478" width="9.125" style="21" customWidth="1"/>
    <col min="9479" max="9482" width="9" style="21" hidden="1" customWidth="1"/>
    <col min="9483" max="9727" width="9" style="21"/>
    <col min="9728" max="9728" width="36.75" style="21" customWidth="1"/>
    <col min="9729" max="9729" width="11.625" style="21" customWidth="1"/>
    <col min="9730" max="9730" width="8.125" style="21" customWidth="1"/>
    <col min="9731" max="9731" width="36.5" style="21" customWidth="1"/>
    <col min="9732" max="9732" width="10.75" style="21" customWidth="1"/>
    <col min="9733" max="9733" width="8.125" style="21" customWidth="1"/>
    <col min="9734" max="9734" width="9.125" style="21" customWidth="1"/>
    <col min="9735" max="9738" width="9" style="21" hidden="1" customWidth="1"/>
    <col min="9739" max="9983" width="9" style="21"/>
    <col min="9984" max="9984" width="36.75" style="21" customWidth="1"/>
    <col min="9985" max="9985" width="11.625" style="21" customWidth="1"/>
    <col min="9986" max="9986" width="8.125" style="21" customWidth="1"/>
    <col min="9987" max="9987" width="36.5" style="21" customWidth="1"/>
    <col min="9988" max="9988" width="10.75" style="21" customWidth="1"/>
    <col min="9989" max="9989" width="8.125" style="21" customWidth="1"/>
    <col min="9990" max="9990" width="9.125" style="21" customWidth="1"/>
    <col min="9991" max="9994" width="9" style="21" hidden="1" customWidth="1"/>
    <col min="9995" max="10239" width="9" style="21"/>
    <col min="10240" max="10240" width="36.75" style="21" customWidth="1"/>
    <col min="10241" max="10241" width="11.625" style="21" customWidth="1"/>
    <col min="10242" max="10242" width="8.125" style="21" customWidth="1"/>
    <col min="10243" max="10243" width="36.5" style="21" customWidth="1"/>
    <col min="10244" max="10244" width="10.75" style="21" customWidth="1"/>
    <col min="10245" max="10245" width="8.125" style="21" customWidth="1"/>
    <col min="10246" max="10246" width="9.125" style="21" customWidth="1"/>
    <col min="10247" max="10250" width="9" style="21" hidden="1" customWidth="1"/>
    <col min="10251" max="10495" width="9" style="21"/>
    <col min="10496" max="10496" width="36.75" style="21" customWidth="1"/>
    <col min="10497" max="10497" width="11.625" style="21" customWidth="1"/>
    <col min="10498" max="10498" width="8.125" style="21" customWidth="1"/>
    <col min="10499" max="10499" width="36.5" style="21" customWidth="1"/>
    <col min="10500" max="10500" width="10.75" style="21" customWidth="1"/>
    <col min="10501" max="10501" width="8.125" style="21" customWidth="1"/>
    <col min="10502" max="10502" width="9.125" style="21" customWidth="1"/>
    <col min="10503" max="10506" width="9" style="21" hidden="1" customWidth="1"/>
    <col min="10507" max="10751" width="9" style="21"/>
    <col min="10752" max="10752" width="36.75" style="21" customWidth="1"/>
    <col min="10753" max="10753" width="11.625" style="21" customWidth="1"/>
    <col min="10754" max="10754" width="8.125" style="21" customWidth="1"/>
    <col min="10755" max="10755" width="36.5" style="21" customWidth="1"/>
    <col min="10756" max="10756" width="10.75" style="21" customWidth="1"/>
    <col min="10757" max="10757" width="8.125" style="21" customWidth="1"/>
    <col min="10758" max="10758" width="9.125" style="21" customWidth="1"/>
    <col min="10759" max="10762" width="9" style="21" hidden="1" customWidth="1"/>
    <col min="10763" max="11007" width="9" style="21"/>
    <col min="11008" max="11008" width="36.75" style="21" customWidth="1"/>
    <col min="11009" max="11009" width="11.625" style="21" customWidth="1"/>
    <col min="11010" max="11010" width="8.125" style="21" customWidth="1"/>
    <col min="11011" max="11011" width="36.5" style="21" customWidth="1"/>
    <col min="11012" max="11012" width="10.75" style="21" customWidth="1"/>
    <col min="11013" max="11013" width="8.125" style="21" customWidth="1"/>
    <col min="11014" max="11014" width="9.125" style="21" customWidth="1"/>
    <col min="11015" max="11018" width="9" style="21" hidden="1" customWidth="1"/>
    <col min="11019" max="11263" width="9" style="21"/>
    <col min="11264" max="11264" width="36.75" style="21" customWidth="1"/>
    <col min="11265" max="11265" width="11.625" style="21" customWidth="1"/>
    <col min="11266" max="11266" width="8.125" style="21" customWidth="1"/>
    <col min="11267" max="11267" width="36.5" style="21" customWidth="1"/>
    <col min="11268" max="11268" width="10.75" style="21" customWidth="1"/>
    <col min="11269" max="11269" width="8.125" style="21" customWidth="1"/>
    <col min="11270" max="11270" width="9.125" style="21" customWidth="1"/>
    <col min="11271" max="11274" width="9" style="21" hidden="1" customWidth="1"/>
    <col min="11275" max="11519" width="9" style="21"/>
    <col min="11520" max="11520" width="36.75" style="21" customWidth="1"/>
    <col min="11521" max="11521" width="11.625" style="21" customWidth="1"/>
    <col min="11522" max="11522" width="8.125" style="21" customWidth="1"/>
    <col min="11523" max="11523" width="36.5" style="21" customWidth="1"/>
    <col min="11524" max="11524" width="10.75" style="21" customWidth="1"/>
    <col min="11525" max="11525" width="8.125" style="21" customWidth="1"/>
    <col min="11526" max="11526" width="9.125" style="21" customWidth="1"/>
    <col min="11527" max="11530" width="9" style="21" hidden="1" customWidth="1"/>
    <col min="11531" max="11775" width="9" style="21"/>
    <col min="11776" max="11776" width="36.75" style="21" customWidth="1"/>
    <col min="11777" max="11777" width="11.625" style="21" customWidth="1"/>
    <col min="11778" max="11778" width="8.125" style="21" customWidth="1"/>
    <col min="11779" max="11779" width="36.5" style="21" customWidth="1"/>
    <col min="11780" max="11780" width="10.75" style="21" customWidth="1"/>
    <col min="11781" max="11781" width="8.125" style="21" customWidth="1"/>
    <col min="11782" max="11782" width="9.125" style="21" customWidth="1"/>
    <col min="11783" max="11786" width="9" style="21" hidden="1" customWidth="1"/>
    <col min="11787" max="12031" width="9" style="21"/>
    <col min="12032" max="12032" width="36.75" style="21" customWidth="1"/>
    <col min="12033" max="12033" width="11.625" style="21" customWidth="1"/>
    <col min="12034" max="12034" width="8.125" style="21" customWidth="1"/>
    <col min="12035" max="12035" width="36.5" style="21" customWidth="1"/>
    <col min="12036" max="12036" width="10.75" style="21" customWidth="1"/>
    <col min="12037" max="12037" width="8.125" style="21" customWidth="1"/>
    <col min="12038" max="12038" width="9.125" style="21" customWidth="1"/>
    <col min="12039" max="12042" width="9" style="21" hidden="1" customWidth="1"/>
    <col min="12043" max="12287" width="9" style="21"/>
    <col min="12288" max="12288" width="36.75" style="21" customWidth="1"/>
    <col min="12289" max="12289" width="11.625" style="21" customWidth="1"/>
    <col min="12290" max="12290" width="8.125" style="21" customWidth="1"/>
    <col min="12291" max="12291" width="36.5" style="21" customWidth="1"/>
    <col min="12292" max="12292" width="10.75" style="21" customWidth="1"/>
    <col min="12293" max="12293" width="8.125" style="21" customWidth="1"/>
    <col min="12294" max="12294" width="9.125" style="21" customWidth="1"/>
    <col min="12295" max="12298" width="9" style="21" hidden="1" customWidth="1"/>
    <col min="12299" max="12543" width="9" style="21"/>
    <col min="12544" max="12544" width="36.75" style="21" customWidth="1"/>
    <col min="12545" max="12545" width="11.625" style="21" customWidth="1"/>
    <col min="12546" max="12546" width="8.125" style="21" customWidth="1"/>
    <col min="12547" max="12547" width="36.5" style="21" customWidth="1"/>
    <col min="12548" max="12548" width="10.75" style="21" customWidth="1"/>
    <col min="12549" max="12549" width="8.125" style="21" customWidth="1"/>
    <col min="12550" max="12550" width="9.125" style="21" customWidth="1"/>
    <col min="12551" max="12554" width="9" style="21" hidden="1" customWidth="1"/>
    <col min="12555" max="12799" width="9" style="21"/>
    <col min="12800" max="12800" width="36.75" style="21" customWidth="1"/>
    <col min="12801" max="12801" width="11.625" style="21" customWidth="1"/>
    <col min="12802" max="12802" width="8.125" style="21" customWidth="1"/>
    <col min="12803" max="12803" width="36.5" style="21" customWidth="1"/>
    <col min="12804" max="12804" width="10.75" style="21" customWidth="1"/>
    <col min="12805" max="12805" width="8.125" style="21" customWidth="1"/>
    <col min="12806" max="12806" width="9.125" style="21" customWidth="1"/>
    <col min="12807" max="12810" width="9" style="21" hidden="1" customWidth="1"/>
    <col min="12811" max="13055" width="9" style="21"/>
    <col min="13056" max="13056" width="36.75" style="21" customWidth="1"/>
    <col min="13057" max="13057" width="11.625" style="21" customWidth="1"/>
    <col min="13058" max="13058" width="8.125" style="21" customWidth="1"/>
    <col min="13059" max="13059" width="36.5" style="21" customWidth="1"/>
    <col min="13060" max="13060" width="10.75" style="21" customWidth="1"/>
    <col min="13061" max="13061" width="8.125" style="21" customWidth="1"/>
    <col min="13062" max="13062" width="9.125" style="21" customWidth="1"/>
    <col min="13063" max="13066" width="9" style="21" hidden="1" customWidth="1"/>
    <col min="13067" max="13311" width="9" style="21"/>
    <col min="13312" max="13312" width="36.75" style="21" customWidth="1"/>
    <col min="13313" max="13313" width="11.625" style="21" customWidth="1"/>
    <col min="13314" max="13314" width="8.125" style="21" customWidth="1"/>
    <col min="13315" max="13315" width="36.5" style="21" customWidth="1"/>
    <col min="13316" max="13316" width="10.75" style="21" customWidth="1"/>
    <col min="13317" max="13317" width="8.125" style="21" customWidth="1"/>
    <col min="13318" max="13318" width="9.125" style="21" customWidth="1"/>
    <col min="13319" max="13322" width="9" style="21" hidden="1" customWidth="1"/>
    <col min="13323" max="13567" width="9" style="21"/>
    <col min="13568" max="13568" width="36.75" style="21" customWidth="1"/>
    <col min="13569" max="13569" width="11.625" style="21" customWidth="1"/>
    <col min="13570" max="13570" width="8.125" style="21" customWidth="1"/>
    <col min="13571" max="13571" width="36.5" style="21" customWidth="1"/>
    <col min="13572" max="13572" width="10.75" style="21" customWidth="1"/>
    <col min="13573" max="13573" width="8.125" style="21" customWidth="1"/>
    <col min="13574" max="13574" width="9.125" style="21" customWidth="1"/>
    <col min="13575" max="13578" width="9" style="21" hidden="1" customWidth="1"/>
    <col min="13579" max="13823" width="9" style="21"/>
    <col min="13824" max="13824" width="36.75" style="21" customWidth="1"/>
    <col min="13825" max="13825" width="11.625" style="21" customWidth="1"/>
    <col min="13826" max="13826" width="8.125" style="21" customWidth="1"/>
    <col min="13827" max="13827" width="36.5" style="21" customWidth="1"/>
    <col min="13828" max="13828" width="10.75" style="21" customWidth="1"/>
    <col min="13829" max="13829" width="8.125" style="21" customWidth="1"/>
    <col min="13830" max="13830" width="9.125" style="21" customWidth="1"/>
    <col min="13831" max="13834" width="9" style="21" hidden="1" customWidth="1"/>
    <col min="13835" max="14079" width="9" style="21"/>
    <col min="14080" max="14080" width="36.75" style="21" customWidth="1"/>
    <col min="14081" max="14081" width="11.625" style="21" customWidth="1"/>
    <col min="14082" max="14082" width="8.125" style="21" customWidth="1"/>
    <col min="14083" max="14083" width="36.5" style="21" customWidth="1"/>
    <col min="14084" max="14084" width="10.75" style="21" customWidth="1"/>
    <col min="14085" max="14085" width="8.125" style="21" customWidth="1"/>
    <col min="14086" max="14086" width="9.125" style="21" customWidth="1"/>
    <col min="14087" max="14090" width="9" style="21" hidden="1" customWidth="1"/>
    <col min="14091" max="14335" width="9" style="21"/>
    <col min="14336" max="14336" width="36.75" style="21" customWidth="1"/>
    <col min="14337" max="14337" width="11.625" style="21" customWidth="1"/>
    <col min="14338" max="14338" width="8.125" style="21" customWidth="1"/>
    <col min="14339" max="14339" width="36.5" style="21" customWidth="1"/>
    <col min="14340" max="14340" width="10.75" style="21" customWidth="1"/>
    <col min="14341" max="14341" width="8.125" style="21" customWidth="1"/>
    <col min="14342" max="14342" width="9.125" style="21" customWidth="1"/>
    <col min="14343" max="14346" width="9" style="21" hidden="1" customWidth="1"/>
    <col min="14347" max="14591" width="9" style="21"/>
    <col min="14592" max="14592" width="36.75" style="21" customWidth="1"/>
    <col min="14593" max="14593" width="11.625" style="21" customWidth="1"/>
    <col min="14594" max="14594" width="8.125" style="21" customWidth="1"/>
    <col min="14595" max="14595" width="36.5" style="21" customWidth="1"/>
    <col min="14596" max="14596" width="10.75" style="21" customWidth="1"/>
    <col min="14597" max="14597" width="8.125" style="21" customWidth="1"/>
    <col min="14598" max="14598" width="9.125" style="21" customWidth="1"/>
    <col min="14599" max="14602" width="9" style="21" hidden="1" customWidth="1"/>
    <col min="14603" max="14847" width="9" style="21"/>
    <col min="14848" max="14848" width="36.75" style="21" customWidth="1"/>
    <col min="14849" max="14849" width="11.625" style="21" customWidth="1"/>
    <col min="14850" max="14850" width="8.125" style="21" customWidth="1"/>
    <col min="14851" max="14851" width="36.5" style="21" customWidth="1"/>
    <col min="14852" max="14852" width="10.75" style="21" customWidth="1"/>
    <col min="14853" max="14853" width="8.125" style="21" customWidth="1"/>
    <col min="14854" max="14854" width="9.125" style="21" customWidth="1"/>
    <col min="14855" max="14858" width="9" style="21" hidden="1" customWidth="1"/>
    <col min="14859" max="15103" width="9" style="21"/>
    <col min="15104" max="15104" width="36.75" style="21" customWidth="1"/>
    <col min="15105" max="15105" width="11.625" style="21" customWidth="1"/>
    <col min="15106" max="15106" width="8.125" style="21" customWidth="1"/>
    <col min="15107" max="15107" width="36.5" style="21" customWidth="1"/>
    <col min="15108" max="15108" width="10.75" style="21" customWidth="1"/>
    <col min="15109" max="15109" width="8.125" style="21" customWidth="1"/>
    <col min="15110" max="15110" width="9.125" style="21" customWidth="1"/>
    <col min="15111" max="15114" width="9" style="21" hidden="1" customWidth="1"/>
    <col min="15115" max="15359" width="9" style="21"/>
    <col min="15360" max="15360" width="36.75" style="21" customWidth="1"/>
    <col min="15361" max="15361" width="11.625" style="21" customWidth="1"/>
    <col min="15362" max="15362" width="8.125" style="21" customWidth="1"/>
    <col min="15363" max="15363" width="36.5" style="21" customWidth="1"/>
    <col min="15364" max="15364" width="10.75" style="21" customWidth="1"/>
    <col min="15365" max="15365" width="8.125" style="21" customWidth="1"/>
    <col min="15366" max="15366" width="9.125" style="21" customWidth="1"/>
    <col min="15367" max="15370" width="9" style="21" hidden="1" customWidth="1"/>
    <col min="15371" max="15615" width="9" style="21"/>
    <col min="15616" max="15616" width="36.75" style="21" customWidth="1"/>
    <col min="15617" max="15617" width="11.625" style="21" customWidth="1"/>
    <col min="15618" max="15618" width="8.125" style="21" customWidth="1"/>
    <col min="15619" max="15619" width="36.5" style="21" customWidth="1"/>
    <col min="15620" max="15620" width="10.75" style="21" customWidth="1"/>
    <col min="15621" max="15621" width="8.125" style="21" customWidth="1"/>
    <col min="15622" max="15622" width="9.125" style="21" customWidth="1"/>
    <col min="15623" max="15626" width="9" style="21" hidden="1" customWidth="1"/>
    <col min="15627" max="15871" width="9" style="21"/>
    <col min="15872" max="15872" width="36.75" style="21" customWidth="1"/>
    <col min="15873" max="15873" width="11.625" style="21" customWidth="1"/>
    <col min="15874" max="15874" width="8.125" style="21" customWidth="1"/>
    <col min="15875" max="15875" width="36.5" style="21" customWidth="1"/>
    <col min="15876" max="15876" width="10.75" style="21" customWidth="1"/>
    <col min="15877" max="15877" width="8.125" style="21" customWidth="1"/>
    <col min="15878" max="15878" width="9.125" style="21" customWidth="1"/>
    <col min="15879" max="15882" width="9" style="21" hidden="1" customWidth="1"/>
    <col min="15883" max="16127" width="9" style="21"/>
    <col min="16128" max="16128" width="36.75" style="21" customWidth="1"/>
    <col min="16129" max="16129" width="11.625" style="21" customWidth="1"/>
    <col min="16130" max="16130" width="8.125" style="21" customWidth="1"/>
    <col min="16131" max="16131" width="36.5" style="21" customWidth="1"/>
    <col min="16132" max="16132" width="10.75" style="21" customWidth="1"/>
    <col min="16133" max="16133" width="8.125" style="21" customWidth="1"/>
    <col min="16134" max="16134" width="9.125" style="21" customWidth="1"/>
    <col min="16135" max="16138" width="9" style="21" hidden="1" customWidth="1"/>
    <col min="16139" max="16384" width="9" style="21"/>
  </cols>
  <sheetData>
    <row r="1" ht="18.75" spans="1:12">
      <c r="A1" s="3" t="s">
        <v>2347</v>
      </c>
      <c r="B1" s="3"/>
      <c r="C1" s="3"/>
      <c r="D1" s="3"/>
      <c r="E1" s="3"/>
      <c r="F1" s="3"/>
      <c r="G1" s="3"/>
      <c r="H1" s="3"/>
      <c r="I1" s="3"/>
      <c r="J1" s="3"/>
      <c r="K1" s="3"/>
      <c r="L1" s="3"/>
    </row>
    <row r="2" ht="24.75" customHeight="1" spans="1:12">
      <c r="A2" s="22" t="s">
        <v>2348</v>
      </c>
      <c r="B2" s="22"/>
      <c r="C2" s="22"/>
      <c r="D2" s="22"/>
      <c r="E2" s="22"/>
      <c r="F2" s="22"/>
      <c r="G2" s="22"/>
      <c r="H2" s="22"/>
      <c r="I2" s="22"/>
      <c r="J2" s="22"/>
      <c r="K2" s="22"/>
      <c r="L2" s="22"/>
    </row>
    <row r="3" ht="19.5" spans="1:12">
      <c r="A3" s="23"/>
      <c r="B3" s="24"/>
      <c r="C3" s="24"/>
      <c r="D3" s="24"/>
      <c r="E3" s="24"/>
      <c r="F3" s="24"/>
      <c r="G3" s="25"/>
      <c r="I3" s="24"/>
      <c r="J3" s="24"/>
      <c r="K3" s="24"/>
      <c r="L3" s="26" t="s">
        <v>35</v>
      </c>
    </row>
    <row r="4" ht="57" spans="1:12">
      <c r="A4" s="27" t="s">
        <v>36</v>
      </c>
      <c r="B4" s="28" t="s">
        <v>37</v>
      </c>
      <c r="C4" s="28" t="s">
        <v>38</v>
      </c>
      <c r="D4" s="28" t="s">
        <v>40</v>
      </c>
      <c r="E4" s="28" t="s">
        <v>2349</v>
      </c>
      <c r="F4" s="199" t="s">
        <v>42</v>
      </c>
      <c r="G4" s="27" t="s">
        <v>2326</v>
      </c>
      <c r="H4" s="28" t="s">
        <v>37</v>
      </c>
      <c r="I4" s="28" t="s">
        <v>38</v>
      </c>
      <c r="J4" s="28" t="s">
        <v>40</v>
      </c>
      <c r="K4" s="28" t="s">
        <v>2349</v>
      </c>
      <c r="L4" s="199" t="s">
        <v>42</v>
      </c>
    </row>
    <row r="5" ht="37.5" customHeight="1" spans="1:12">
      <c r="A5" s="29" t="s">
        <v>44</v>
      </c>
      <c r="B5" s="30"/>
      <c r="C5" s="200"/>
      <c r="D5" s="200"/>
      <c r="E5" s="200"/>
      <c r="F5" s="201"/>
      <c r="G5" s="29" t="s">
        <v>44</v>
      </c>
      <c r="H5" s="30"/>
      <c r="I5" s="200"/>
      <c r="J5" s="200"/>
      <c r="K5" s="200"/>
      <c r="L5" s="201"/>
    </row>
    <row r="6" ht="30.75" customHeight="1" spans="1:12">
      <c r="A6" s="31" t="s">
        <v>2350</v>
      </c>
      <c r="B6" s="30"/>
      <c r="C6" s="200"/>
      <c r="D6" s="200"/>
      <c r="E6" s="200"/>
      <c r="F6" s="201"/>
      <c r="G6" s="31" t="s">
        <v>2351</v>
      </c>
      <c r="H6" s="30"/>
      <c r="I6" s="200"/>
      <c r="J6" s="200"/>
      <c r="K6" s="200"/>
      <c r="L6" s="201"/>
    </row>
    <row r="7" ht="36.75" customHeight="1" spans="1:12">
      <c r="A7" s="32" t="s">
        <v>2352</v>
      </c>
      <c r="B7" s="33"/>
      <c r="C7" s="202"/>
      <c r="D7" s="202"/>
      <c r="E7" s="202"/>
      <c r="F7" s="203"/>
      <c r="G7" s="32" t="s">
        <v>2353</v>
      </c>
      <c r="H7" s="33">
        <f>SUM(H8:H10)</f>
        <v>0</v>
      </c>
      <c r="I7" s="202"/>
      <c r="J7" s="202"/>
      <c r="K7" s="202"/>
      <c r="L7" s="203"/>
    </row>
    <row r="8" ht="36.75" customHeight="1" spans="1:12">
      <c r="A8" s="34" t="s">
        <v>2354</v>
      </c>
      <c r="B8" s="33"/>
      <c r="C8" s="202"/>
      <c r="D8" s="202"/>
      <c r="E8" s="202"/>
      <c r="F8" s="203"/>
      <c r="G8" s="34" t="s">
        <v>2354</v>
      </c>
      <c r="H8" s="33"/>
      <c r="I8" s="202"/>
      <c r="J8" s="202"/>
      <c r="K8" s="202"/>
      <c r="L8" s="203"/>
    </row>
    <row r="9" ht="36.75" customHeight="1" spans="1:12">
      <c r="A9" s="34" t="s">
        <v>2355</v>
      </c>
      <c r="B9" s="33"/>
      <c r="C9" s="202"/>
      <c r="D9" s="202"/>
      <c r="E9" s="202"/>
      <c r="F9" s="203"/>
      <c r="G9" s="34" t="s">
        <v>2355</v>
      </c>
      <c r="H9" s="33"/>
      <c r="I9" s="202"/>
      <c r="J9" s="202"/>
      <c r="K9" s="202"/>
      <c r="L9" s="203"/>
    </row>
    <row r="10" ht="36.75" customHeight="1" spans="1:12">
      <c r="A10" s="34" t="s">
        <v>2356</v>
      </c>
      <c r="B10" s="33"/>
      <c r="C10" s="202"/>
      <c r="D10" s="202"/>
      <c r="E10" s="202"/>
      <c r="F10" s="203"/>
      <c r="G10" s="34" t="s">
        <v>2356</v>
      </c>
      <c r="H10" s="33"/>
      <c r="I10" s="202"/>
      <c r="J10" s="202"/>
      <c r="K10" s="202"/>
      <c r="L10" s="203"/>
    </row>
    <row r="11" ht="36.75" customHeight="1" spans="1:12">
      <c r="A11" s="32" t="s">
        <v>2357</v>
      </c>
      <c r="B11" s="33">
        <f>B12+B13</f>
        <v>0</v>
      </c>
      <c r="C11" s="202"/>
      <c r="D11" s="202"/>
      <c r="E11" s="202"/>
      <c r="F11" s="203"/>
      <c r="G11" s="32" t="s">
        <v>2358</v>
      </c>
      <c r="H11" s="33">
        <f>H12+H13</f>
        <v>0</v>
      </c>
      <c r="I11" s="202"/>
      <c r="J11" s="202"/>
      <c r="K11" s="202"/>
      <c r="L11" s="203"/>
    </row>
    <row r="12" ht="36.75" customHeight="1" spans="1:12">
      <c r="A12" s="35" t="s">
        <v>2359</v>
      </c>
      <c r="B12" s="33"/>
      <c r="C12" s="202"/>
      <c r="D12" s="202"/>
      <c r="E12" s="202"/>
      <c r="F12" s="203"/>
      <c r="G12" s="34" t="s">
        <v>2360</v>
      </c>
      <c r="H12" s="33"/>
      <c r="I12" s="202"/>
      <c r="J12" s="202"/>
      <c r="K12" s="202"/>
      <c r="L12" s="203"/>
    </row>
    <row r="13" ht="36.75" customHeight="1" spans="1:12">
      <c r="A13" s="34" t="s">
        <v>2361</v>
      </c>
      <c r="B13" s="33"/>
      <c r="C13" s="202"/>
      <c r="D13" s="202"/>
      <c r="E13" s="202"/>
      <c r="F13" s="203"/>
      <c r="G13" s="34" t="s">
        <v>2361</v>
      </c>
      <c r="H13" s="33"/>
      <c r="I13" s="202"/>
      <c r="J13" s="202"/>
      <c r="K13" s="202"/>
      <c r="L13" s="203"/>
    </row>
    <row r="14" ht="36.75" customHeight="1" spans="1:12">
      <c r="A14" s="32" t="s">
        <v>2362</v>
      </c>
      <c r="B14" s="33"/>
      <c r="C14" s="202"/>
      <c r="D14" s="202"/>
      <c r="E14" s="202"/>
      <c r="F14" s="203"/>
      <c r="G14" s="32" t="s">
        <v>2363</v>
      </c>
      <c r="H14" s="33"/>
      <c r="I14" s="202"/>
      <c r="J14" s="202"/>
      <c r="K14" s="202"/>
      <c r="L14" s="203"/>
    </row>
    <row r="15" ht="36.75" customHeight="1" spans="1:12">
      <c r="A15" s="32" t="s">
        <v>2364</v>
      </c>
      <c r="B15" s="33"/>
      <c r="C15" s="202"/>
      <c r="D15" s="202"/>
      <c r="E15" s="202"/>
      <c r="F15" s="203"/>
      <c r="G15" s="32" t="s">
        <v>2365</v>
      </c>
      <c r="H15" s="33"/>
      <c r="I15" s="202"/>
      <c r="J15" s="202"/>
      <c r="K15" s="202"/>
      <c r="L15" s="203"/>
    </row>
    <row r="16" ht="36.75" customHeight="1" spans="1:12">
      <c r="A16" s="36"/>
      <c r="B16" s="37"/>
      <c r="C16" s="37"/>
      <c r="D16" s="37"/>
      <c r="E16" s="37"/>
      <c r="F16" s="37"/>
      <c r="G16" s="38" t="s">
        <v>2366</v>
      </c>
      <c r="H16" s="37"/>
      <c r="I16" s="37"/>
      <c r="J16" s="37"/>
      <c r="K16" s="37"/>
      <c r="L16" s="37"/>
    </row>
    <row r="17" ht="38.25" customHeight="1" spans="1:11">
      <c r="A17" s="39"/>
      <c r="B17" s="39"/>
      <c r="C17" s="39"/>
      <c r="D17" s="39"/>
      <c r="E17" s="39"/>
      <c r="F17" s="39"/>
      <c r="G17" s="39"/>
      <c r="H17" s="39"/>
      <c r="I17" s="39"/>
      <c r="J17" s="39"/>
      <c r="K17" s="39"/>
    </row>
    <row r="18" ht="13.5" spans="1:11">
      <c r="A18" s="39" t="s">
        <v>2367</v>
      </c>
      <c r="B18" s="39"/>
      <c r="C18" s="39"/>
      <c r="D18" s="39"/>
      <c r="E18" s="39"/>
      <c r="F18" s="39"/>
      <c r="G18" s="39"/>
      <c r="H18" s="39"/>
      <c r="I18" s="39"/>
      <c r="J18" s="39"/>
      <c r="K18" s="39"/>
    </row>
    <row r="19" spans="1:11">
      <c r="A19" s="21"/>
      <c r="B19" s="40"/>
      <c r="C19" s="40"/>
      <c r="D19" s="40"/>
      <c r="E19" s="40"/>
      <c r="H19" s="40"/>
      <c r="I19" s="40"/>
      <c r="J19" s="40"/>
      <c r="K19" s="40"/>
    </row>
    <row r="20" spans="1:1">
      <c r="A20" s="21"/>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sheetData>
  <mergeCells count="5">
    <mergeCell ref="A1:L1"/>
    <mergeCell ref="A2:L2"/>
    <mergeCell ref="A3:B3"/>
    <mergeCell ref="A17:K17"/>
    <mergeCell ref="A18:K18"/>
  </mergeCells>
  <printOptions horizontalCentered="1"/>
  <pageMargins left="0.236220472440945" right="0.236220472440945" top="0.5" bottom="0.31496062992126" header="0.31496062992126" footer="0.31496062992126"/>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workbookViewId="0">
      <selection activeCell="H8" sqref="H8"/>
    </sheetView>
  </sheetViews>
  <sheetFormatPr defaultColWidth="6.75" defaultRowHeight="11.25"/>
  <cols>
    <col min="1" max="1" width="50" style="2" customWidth="1"/>
    <col min="2" max="4" width="14" style="2" customWidth="1"/>
    <col min="5" max="45" width="9" style="2" customWidth="1"/>
    <col min="46" max="16384" width="6.75" style="2"/>
  </cols>
  <sheetData>
    <row r="1" ht="19.5" customHeight="1" spans="1:6">
      <c r="A1" s="198" t="s">
        <v>2368</v>
      </c>
      <c r="B1" s="198"/>
      <c r="C1" s="198"/>
      <c r="D1" s="198"/>
      <c r="E1" s="198"/>
      <c r="F1" s="198"/>
    </row>
    <row r="2" ht="31.5" customHeight="1" spans="1:45">
      <c r="A2" s="4" t="s">
        <v>2369</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2226</v>
      </c>
      <c r="B4" s="10" t="s">
        <v>2370</v>
      </c>
      <c r="C4" s="11" t="s">
        <v>2371</v>
      </c>
      <c r="D4" s="12" t="s">
        <v>2372</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19"/>
    </row>
    <row r="5" s="1" customFormat="1" ht="24.95" customHeight="1" spans="1:4">
      <c r="A5" s="13" t="s">
        <v>2373</v>
      </c>
      <c r="B5" s="14"/>
      <c r="C5" s="14"/>
      <c r="D5" s="15"/>
    </row>
    <row r="6" s="1" customFormat="1" ht="24.95" customHeight="1" spans="1:45">
      <c r="A6" s="16" t="s">
        <v>2374</v>
      </c>
      <c r="B6" s="10"/>
      <c r="C6" s="14"/>
      <c r="D6" s="15"/>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2375</v>
      </c>
      <c r="B7" s="10"/>
      <c r="C7" s="14"/>
      <c r="D7" s="15"/>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2376</v>
      </c>
      <c r="B8" s="10"/>
      <c r="C8" s="14"/>
      <c r="D8" s="1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2377</v>
      </c>
      <c r="B9" s="10"/>
      <c r="C9" s="14"/>
      <c r="D9" s="15"/>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2378</v>
      </c>
      <c r="B10" s="17"/>
      <c r="C10" s="17"/>
      <c r="D10" s="17"/>
    </row>
    <row r="11" s="1" customFormat="1" ht="24.95" customHeight="1" spans="1:4">
      <c r="A11" s="13" t="s">
        <v>2379</v>
      </c>
      <c r="B11" s="17"/>
      <c r="C11" s="17"/>
      <c r="D11" s="17"/>
    </row>
    <row r="12" s="1" customFormat="1" ht="24.95" customHeight="1" spans="1:4">
      <c r="A12" s="16" t="s">
        <v>2380</v>
      </c>
      <c r="B12" s="17"/>
      <c r="C12" s="17"/>
      <c r="D12" s="17"/>
    </row>
    <row r="13" s="1" customFormat="1" ht="24.95" customHeight="1" spans="1:4">
      <c r="A13" s="13" t="s">
        <v>2381</v>
      </c>
      <c r="B13" s="17"/>
      <c r="C13" s="17"/>
      <c r="D13" s="17"/>
    </row>
    <row r="14" s="1" customFormat="1" ht="24.95" customHeight="1" spans="1:4">
      <c r="A14" s="16" t="s">
        <v>2382</v>
      </c>
      <c r="B14" s="17"/>
      <c r="C14" s="17"/>
      <c r="D14" s="17"/>
    </row>
    <row r="15" s="1" customFormat="1" ht="24.95" customHeight="1" spans="1:4">
      <c r="A15" s="13" t="s">
        <v>2383</v>
      </c>
      <c r="B15" s="17"/>
      <c r="C15" s="17"/>
      <c r="D15" s="17"/>
    </row>
    <row r="16" s="1" customFormat="1" ht="24.95" customHeight="1" spans="1:4">
      <c r="A16" s="16" t="s">
        <v>2384</v>
      </c>
      <c r="B16" s="17"/>
      <c r="C16" s="17"/>
      <c r="D16" s="17"/>
    </row>
    <row r="17" s="1" customFormat="1" ht="24.95" customHeight="1" spans="1:4">
      <c r="A17" s="13" t="s">
        <v>2385</v>
      </c>
      <c r="B17" s="17"/>
      <c r="C17" s="17"/>
      <c r="D17" s="17"/>
    </row>
    <row r="18" s="1" customFormat="1" ht="24.95" customHeight="1" spans="1:4">
      <c r="A18" s="16" t="s">
        <v>2386</v>
      </c>
      <c r="B18" s="17"/>
      <c r="C18" s="17"/>
      <c r="D18" s="17"/>
    </row>
    <row r="19" s="1" customFormat="1" ht="24.95" customHeight="1" spans="1:4">
      <c r="A19" s="16"/>
      <c r="B19" s="17"/>
      <c r="C19" s="17"/>
      <c r="D19" s="17"/>
    </row>
    <row r="20" s="1" customFormat="1" ht="24.95" customHeight="1" spans="1:4">
      <c r="A20" s="18" t="s">
        <v>2387</v>
      </c>
      <c r="B20" s="17"/>
      <c r="C20" s="17"/>
      <c r="D20" s="17"/>
    </row>
    <row r="21" s="1" customFormat="1" ht="24.95" customHeight="1" spans="1:4">
      <c r="A21" s="18" t="s">
        <v>2388</v>
      </c>
      <c r="B21" s="17"/>
      <c r="C21" s="17"/>
      <c r="D21" s="17"/>
    </row>
  </sheetData>
  <mergeCells count="1">
    <mergeCell ref="A2:D2"/>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1"/>
  <sheetViews>
    <sheetView zoomScale="115" zoomScaleNormal="115" workbookViewId="0">
      <selection activeCell="H34" sqref="H34"/>
    </sheetView>
  </sheetViews>
  <sheetFormatPr defaultColWidth="9" defaultRowHeight="13.5"/>
  <cols>
    <col min="1" max="1" width="31" style="171" customWidth="1"/>
    <col min="2" max="2" width="12.5" style="172" customWidth="1"/>
    <col min="3" max="3" width="10.875" style="173" customWidth="1"/>
    <col min="4" max="4" width="31.5" style="171" customWidth="1"/>
    <col min="5" max="5" width="12" style="171" customWidth="1"/>
    <col min="6" max="6" width="10.875" style="171" customWidth="1"/>
    <col min="7" max="7" width="11.625" style="171" customWidth="1"/>
    <col min="8" max="9" width="12.625" style="171"/>
    <col min="10" max="16384" width="9" style="171"/>
  </cols>
  <sheetData>
    <row r="1" ht="18" customHeight="1" spans="1:6">
      <c r="A1" s="76" t="s">
        <v>2389</v>
      </c>
      <c r="B1" s="76"/>
      <c r="C1" s="76"/>
      <c r="D1" s="76"/>
      <c r="E1" s="76"/>
      <c r="F1" s="76"/>
    </row>
    <row r="2" ht="22.5" spans="1:6">
      <c r="A2" s="77" t="s">
        <v>2390</v>
      </c>
      <c r="B2" s="77"/>
      <c r="C2" s="77"/>
      <c r="D2" s="77"/>
      <c r="E2" s="77"/>
      <c r="F2" s="77"/>
    </row>
    <row r="3" ht="23.25" spans="1:6">
      <c r="A3" s="174"/>
      <c r="B3" s="175"/>
      <c r="C3" s="176"/>
      <c r="D3" s="174"/>
      <c r="E3" s="127" t="s">
        <v>35</v>
      </c>
      <c r="F3" s="127"/>
    </row>
    <row r="4" ht="57" spans="1:6">
      <c r="A4" s="177" t="s">
        <v>36</v>
      </c>
      <c r="B4" s="178" t="s">
        <v>37</v>
      </c>
      <c r="C4" s="179" t="s">
        <v>2391</v>
      </c>
      <c r="D4" s="177" t="s">
        <v>43</v>
      </c>
      <c r="E4" s="178" t="s">
        <v>37</v>
      </c>
      <c r="F4" s="180" t="s">
        <v>2392</v>
      </c>
    </row>
    <row r="5" ht="19.5" spans="1:7">
      <c r="A5" s="177" t="s">
        <v>44</v>
      </c>
      <c r="B5" s="181">
        <f>B6+B32</f>
        <v>4758.910045</v>
      </c>
      <c r="C5" s="181">
        <f>C6+C32</f>
        <v>128</v>
      </c>
      <c r="D5" s="177" t="s">
        <v>44</v>
      </c>
      <c r="E5" s="181">
        <f>E6+E32</f>
        <v>4758.910045</v>
      </c>
      <c r="F5" s="181">
        <f>F6+F32</f>
        <v>128</v>
      </c>
      <c r="G5" s="172"/>
    </row>
    <row r="6" ht="19.5" spans="1:8">
      <c r="A6" s="182" t="s">
        <v>45</v>
      </c>
      <c r="B6" s="181"/>
      <c r="C6" s="183"/>
      <c r="D6" s="182" t="s">
        <v>46</v>
      </c>
      <c r="E6" s="181">
        <f>SUM(E7:E31)</f>
        <v>4758.910045</v>
      </c>
      <c r="F6" s="181">
        <v>128</v>
      </c>
      <c r="G6" s="184"/>
      <c r="H6" s="185"/>
    </row>
    <row r="7" ht="14.25" spans="1:8">
      <c r="A7" s="115" t="s">
        <v>47</v>
      </c>
      <c r="B7" s="186"/>
      <c r="C7" s="187"/>
      <c r="D7" s="115" t="s">
        <v>48</v>
      </c>
      <c r="E7" s="188">
        <v>787.24</v>
      </c>
      <c r="F7" s="189">
        <v>92.3938722277015</v>
      </c>
      <c r="G7" s="184"/>
      <c r="H7" s="185"/>
    </row>
    <row r="8" ht="14.25" spans="1:8">
      <c r="A8" s="115" t="s">
        <v>49</v>
      </c>
      <c r="B8" s="186"/>
      <c r="C8" s="189"/>
      <c r="D8" s="115" t="s">
        <v>50</v>
      </c>
      <c r="E8" s="188">
        <v>0</v>
      </c>
      <c r="F8" s="189"/>
      <c r="G8" s="184"/>
      <c r="H8" s="185"/>
    </row>
    <row r="9" ht="14.25" spans="1:8">
      <c r="A9" s="115" t="s">
        <v>51</v>
      </c>
      <c r="B9" s="186"/>
      <c r="C9" s="189"/>
      <c r="D9" s="115" t="s">
        <v>52</v>
      </c>
      <c r="E9" s="188">
        <v>3</v>
      </c>
      <c r="F9" s="189">
        <v>133.357041251778</v>
      </c>
      <c r="G9" s="184"/>
      <c r="H9" s="185"/>
    </row>
    <row r="10" ht="14.25" spans="1:8">
      <c r="A10" s="115" t="s">
        <v>53</v>
      </c>
      <c r="B10" s="186"/>
      <c r="C10" s="189"/>
      <c r="D10" s="115" t="s">
        <v>54</v>
      </c>
      <c r="E10" s="188">
        <v>47</v>
      </c>
      <c r="F10" s="189">
        <v>144.615384615385</v>
      </c>
      <c r="G10" s="184"/>
      <c r="H10" s="185"/>
    </row>
    <row r="11" ht="14.25" spans="1:8">
      <c r="A11" s="115" t="s">
        <v>55</v>
      </c>
      <c r="B11" s="186"/>
      <c r="C11" s="189"/>
      <c r="D11" s="115" t="s">
        <v>56</v>
      </c>
      <c r="E11" s="188">
        <v>0</v>
      </c>
      <c r="F11" s="189"/>
      <c r="G11" s="184"/>
      <c r="H11" s="185"/>
    </row>
    <row r="12" ht="14.25" spans="1:8">
      <c r="A12" s="115" t="s">
        <v>57</v>
      </c>
      <c r="B12" s="186"/>
      <c r="C12" s="189"/>
      <c r="D12" s="115" t="s">
        <v>58</v>
      </c>
      <c r="E12" s="188">
        <v>0</v>
      </c>
      <c r="F12" s="189"/>
      <c r="G12" s="184"/>
      <c r="H12" s="185"/>
    </row>
    <row r="13" ht="14.25" spans="1:8">
      <c r="A13" s="115" t="s">
        <v>61</v>
      </c>
      <c r="B13" s="186"/>
      <c r="C13" s="189"/>
      <c r="D13" s="115" t="s">
        <v>60</v>
      </c>
      <c r="E13" s="188">
        <v>79.21</v>
      </c>
      <c r="F13" s="189">
        <v>79.3279606775275</v>
      </c>
      <c r="G13" s="184"/>
      <c r="H13" s="185"/>
    </row>
    <row r="14" ht="14.25" spans="1:8">
      <c r="A14" s="115" t="s">
        <v>59</v>
      </c>
      <c r="B14" s="186"/>
      <c r="C14" s="189"/>
      <c r="D14" s="115" t="s">
        <v>62</v>
      </c>
      <c r="E14" s="188">
        <v>672.01653</v>
      </c>
      <c r="F14" s="189">
        <v>89.5328078369081</v>
      </c>
      <c r="G14" s="184"/>
      <c r="H14" s="185"/>
    </row>
    <row r="15" ht="15" spans="1:8">
      <c r="A15" s="115" t="s">
        <v>63</v>
      </c>
      <c r="B15" s="186"/>
      <c r="C15" s="190"/>
      <c r="D15" s="115" t="s">
        <v>64</v>
      </c>
      <c r="E15" s="188">
        <v>61.64</v>
      </c>
      <c r="F15" s="189">
        <v>64.0377660751519</v>
      </c>
      <c r="G15" s="184"/>
      <c r="H15" s="185"/>
    </row>
    <row r="16" ht="14.25" spans="1:8">
      <c r="A16" s="115" t="s">
        <v>65</v>
      </c>
      <c r="B16" s="186"/>
      <c r="C16" s="189"/>
      <c r="D16" s="115" t="s">
        <v>66</v>
      </c>
      <c r="E16" s="188">
        <v>1933.447454</v>
      </c>
      <c r="F16" s="189">
        <v>6968.01751252565</v>
      </c>
      <c r="G16" s="184"/>
      <c r="H16" s="185"/>
    </row>
    <row r="17" ht="14.25" spans="1:8">
      <c r="A17" s="115" t="s">
        <v>67</v>
      </c>
      <c r="B17" s="186"/>
      <c r="C17" s="189"/>
      <c r="D17" s="115" t="s">
        <v>68</v>
      </c>
      <c r="E17" s="188">
        <v>159.953587</v>
      </c>
      <c r="F17" s="189">
        <v>93.0148274289161</v>
      </c>
      <c r="G17" s="184"/>
      <c r="H17" s="185"/>
    </row>
    <row r="18" ht="14.25" spans="1:8">
      <c r="A18" s="115" t="s">
        <v>69</v>
      </c>
      <c r="B18" s="186"/>
      <c r="C18" s="189"/>
      <c r="D18" s="115" t="s">
        <v>70</v>
      </c>
      <c r="E18" s="188">
        <v>823.925902</v>
      </c>
      <c r="F18" s="189">
        <v>82.7383472166891</v>
      </c>
      <c r="G18" s="184"/>
      <c r="H18" s="185"/>
    </row>
    <row r="19" ht="14.25" spans="1:11">
      <c r="A19" s="115" t="s">
        <v>71</v>
      </c>
      <c r="B19" s="186"/>
      <c r="C19" s="189"/>
      <c r="D19" s="115" t="s">
        <v>72</v>
      </c>
      <c r="E19" s="188">
        <v>31.398466</v>
      </c>
      <c r="F19" s="189">
        <v>6.50208097568318</v>
      </c>
      <c r="G19" s="184"/>
      <c r="H19" s="185"/>
      <c r="K19" s="197" t="s">
        <v>2229</v>
      </c>
    </row>
    <row r="20" ht="14.25" spans="1:8">
      <c r="A20" s="191" t="s">
        <v>2393</v>
      </c>
      <c r="B20" s="186"/>
      <c r="C20" s="189"/>
      <c r="D20" s="115" t="s">
        <v>74</v>
      </c>
      <c r="E20" s="188">
        <v>0</v>
      </c>
      <c r="F20" s="189"/>
      <c r="G20" s="184"/>
      <c r="H20" s="185"/>
    </row>
    <row r="21" ht="14.25" spans="1:8">
      <c r="A21" s="192" t="s">
        <v>2394</v>
      </c>
      <c r="B21" s="186"/>
      <c r="C21" s="189"/>
      <c r="D21" s="115" t="s">
        <v>76</v>
      </c>
      <c r="E21" s="188">
        <v>0</v>
      </c>
      <c r="F21" s="189"/>
      <c r="G21" s="184"/>
      <c r="H21" s="185"/>
    </row>
    <row r="22" ht="15" spans="1:8">
      <c r="A22" s="115" t="s">
        <v>79</v>
      </c>
      <c r="B22" s="186"/>
      <c r="C22" s="190"/>
      <c r="D22" s="115" t="s">
        <v>78</v>
      </c>
      <c r="E22" s="188">
        <v>0</v>
      </c>
      <c r="F22" s="189"/>
      <c r="G22" s="184"/>
      <c r="H22" s="185"/>
    </row>
    <row r="23" ht="14.25" spans="1:8">
      <c r="A23" s="115"/>
      <c r="B23" s="186"/>
      <c r="C23" s="189"/>
      <c r="D23" s="98" t="s">
        <v>80</v>
      </c>
      <c r="E23" s="188">
        <v>0</v>
      </c>
      <c r="F23" s="189"/>
      <c r="G23" s="184"/>
      <c r="H23" s="185"/>
    </row>
    <row r="24" ht="14.25" spans="1:8">
      <c r="A24" s="115"/>
      <c r="B24" s="186"/>
      <c r="C24" s="189"/>
      <c r="D24" s="115" t="s">
        <v>81</v>
      </c>
      <c r="E24" s="188">
        <v>22.592694</v>
      </c>
      <c r="F24" s="189">
        <v>23.6820691823899</v>
      </c>
      <c r="G24" s="184"/>
      <c r="H24" s="185"/>
    </row>
    <row r="25" ht="14.25" spans="1:8">
      <c r="A25" s="115"/>
      <c r="B25" s="186"/>
      <c r="C25" s="189"/>
      <c r="D25" s="115" t="s">
        <v>82</v>
      </c>
      <c r="E25" s="188">
        <v>57.13</v>
      </c>
      <c r="F25" s="189">
        <v>88.7126954031824</v>
      </c>
      <c r="G25" s="184"/>
      <c r="H25" s="185"/>
    </row>
    <row r="26" ht="14.25" spans="1:8">
      <c r="A26" s="193"/>
      <c r="B26" s="194"/>
      <c r="C26" s="189"/>
      <c r="D26" s="115" t="s">
        <v>83</v>
      </c>
      <c r="E26" s="188">
        <v>0</v>
      </c>
      <c r="F26" s="189"/>
      <c r="G26" s="184"/>
      <c r="H26" s="185"/>
    </row>
    <row r="27" ht="14.25" spans="1:8">
      <c r="A27" s="193"/>
      <c r="B27" s="194"/>
      <c r="C27" s="195"/>
      <c r="D27" s="115" t="s">
        <v>84</v>
      </c>
      <c r="E27" s="188">
        <v>58.165412</v>
      </c>
      <c r="F27" s="189">
        <v>141.562013372618</v>
      </c>
      <c r="G27" s="184"/>
      <c r="H27" s="185"/>
    </row>
    <row r="28" ht="14.25" spans="1:8">
      <c r="A28" s="193"/>
      <c r="B28" s="194"/>
      <c r="C28" s="195"/>
      <c r="D28" s="115" t="s">
        <v>85</v>
      </c>
      <c r="E28" s="188">
        <v>22.19</v>
      </c>
      <c r="F28" s="189"/>
      <c r="G28" s="184"/>
      <c r="H28" s="185"/>
    </row>
    <row r="29" ht="14.25" spans="1:8">
      <c r="A29" s="193"/>
      <c r="B29" s="194"/>
      <c r="C29" s="195"/>
      <c r="D29" s="115" t="s">
        <v>86</v>
      </c>
      <c r="E29" s="186"/>
      <c r="F29" s="189"/>
      <c r="G29" s="184"/>
      <c r="H29" s="185"/>
    </row>
    <row r="30" ht="15" spans="1:8">
      <c r="A30" s="193"/>
      <c r="B30" s="194"/>
      <c r="C30" s="195"/>
      <c r="D30" s="115" t="s">
        <v>87</v>
      </c>
      <c r="E30" s="186"/>
      <c r="F30" s="190"/>
      <c r="G30" s="184"/>
      <c r="H30" s="185"/>
    </row>
    <row r="31" ht="15" spans="1:9">
      <c r="A31" s="193"/>
      <c r="B31" s="194"/>
      <c r="C31" s="195"/>
      <c r="D31" s="115" t="s">
        <v>88</v>
      </c>
      <c r="E31" s="186"/>
      <c r="F31" s="190"/>
      <c r="G31" s="184"/>
      <c r="H31" s="185"/>
      <c r="I31" s="185"/>
    </row>
    <row r="32" ht="19.5" spans="1:9">
      <c r="A32" s="182" t="s">
        <v>89</v>
      </c>
      <c r="B32" s="181">
        <f>B33+B35+B40</f>
        <v>4758.910045</v>
      </c>
      <c r="C32" s="181">
        <v>128</v>
      </c>
      <c r="D32" s="182" t="s">
        <v>90</v>
      </c>
      <c r="E32" s="181"/>
      <c r="F32" s="190"/>
      <c r="G32" s="184"/>
      <c r="H32" s="185"/>
      <c r="I32" s="185"/>
    </row>
    <row r="33" ht="14.25" spans="1:9">
      <c r="A33" s="115" t="s">
        <v>2254</v>
      </c>
      <c r="B33" s="188">
        <v>2205.36</v>
      </c>
      <c r="C33" s="188">
        <v>95.11</v>
      </c>
      <c r="D33" s="115" t="s">
        <v>92</v>
      </c>
      <c r="E33" s="186"/>
      <c r="F33" s="193"/>
      <c r="G33" s="184"/>
      <c r="H33" s="185"/>
      <c r="I33" s="185"/>
    </row>
    <row r="34" ht="14.25" spans="1:9">
      <c r="A34" s="115" t="s">
        <v>93</v>
      </c>
      <c r="B34" s="188"/>
      <c r="C34" s="188"/>
      <c r="D34" s="115" t="s">
        <v>94</v>
      </c>
      <c r="E34" s="186"/>
      <c r="F34" s="193"/>
      <c r="G34" s="184"/>
      <c r="H34" s="185"/>
      <c r="I34" s="185"/>
    </row>
    <row r="35" ht="14.25" spans="1:9">
      <c r="A35" s="115" t="s">
        <v>95</v>
      </c>
      <c r="B35" s="186">
        <v>263.482258</v>
      </c>
      <c r="C35" s="186">
        <v>27.76</v>
      </c>
      <c r="D35" s="115" t="s">
        <v>96</v>
      </c>
      <c r="E35" s="186"/>
      <c r="F35" s="115"/>
      <c r="G35" s="184"/>
      <c r="H35" s="185"/>
      <c r="I35" s="185"/>
    </row>
    <row r="36" ht="14.25" spans="1:9">
      <c r="A36" s="115" t="s">
        <v>97</v>
      </c>
      <c r="B36" s="188">
        <v>0</v>
      </c>
      <c r="C36" s="188"/>
      <c r="D36" s="115" t="s">
        <v>2395</v>
      </c>
      <c r="E36" s="186"/>
      <c r="F36" s="115"/>
      <c r="G36" s="184"/>
      <c r="H36" s="185"/>
      <c r="I36" s="185"/>
    </row>
    <row r="37" ht="14.25" spans="1:9">
      <c r="A37" s="115" t="s">
        <v>2396</v>
      </c>
      <c r="B37" s="188">
        <v>0</v>
      </c>
      <c r="C37" s="188"/>
      <c r="D37" s="115" t="s">
        <v>2397</v>
      </c>
      <c r="E37" s="186"/>
      <c r="F37" s="115"/>
      <c r="G37" s="184"/>
      <c r="H37" s="185"/>
      <c r="I37" s="185"/>
    </row>
    <row r="38" ht="14.25" spans="1:9">
      <c r="A38" s="115" t="s">
        <v>101</v>
      </c>
      <c r="B38" s="188">
        <v>0</v>
      </c>
      <c r="C38" s="188"/>
      <c r="D38" s="115" t="s">
        <v>106</v>
      </c>
      <c r="E38" s="188"/>
      <c r="F38" s="115"/>
      <c r="G38" s="184"/>
      <c r="H38" s="185"/>
      <c r="I38" s="185"/>
    </row>
    <row r="39" ht="14.25" spans="1:9">
      <c r="A39" s="115" t="s">
        <v>103</v>
      </c>
      <c r="B39" s="188">
        <v>0</v>
      </c>
      <c r="C39" s="188"/>
      <c r="D39" s="115" t="s">
        <v>108</v>
      </c>
      <c r="E39" s="188"/>
      <c r="F39" s="115"/>
      <c r="G39" s="184"/>
      <c r="H39" s="185"/>
      <c r="I39" s="185"/>
    </row>
    <row r="40" ht="14.25" spans="1:9">
      <c r="A40" s="193" t="s">
        <v>107</v>
      </c>
      <c r="B40" s="188">
        <v>2290.067787</v>
      </c>
      <c r="C40" s="188">
        <v>514.62</v>
      </c>
      <c r="D40" s="115"/>
      <c r="E40" s="115"/>
      <c r="F40" s="188"/>
      <c r="G40" s="184"/>
      <c r="H40" s="185"/>
      <c r="I40" s="185"/>
    </row>
    <row r="41" ht="53.25" customHeight="1" spans="1:6">
      <c r="A41" s="196" t="s">
        <v>2398</v>
      </c>
      <c r="B41" s="196"/>
      <c r="C41" s="196"/>
      <c r="D41" s="196"/>
      <c r="E41" s="196"/>
      <c r="F41" s="196"/>
    </row>
  </sheetData>
  <mergeCells count="4">
    <mergeCell ref="A1:F1"/>
    <mergeCell ref="A2:F2"/>
    <mergeCell ref="E3:F3"/>
    <mergeCell ref="A41:F41"/>
  </mergeCells>
  <printOptions horizontalCentered="1"/>
  <pageMargins left="0.236220472440945" right="0.236220472440945" top="0.511811023622047" bottom="0" header="0.31496062992126" footer="0.31496062992126"/>
  <pageSetup paperSize="9" scale="93"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I1486"/>
  <sheetViews>
    <sheetView workbookViewId="0">
      <selection activeCell="D9" sqref="D9"/>
    </sheetView>
  </sheetViews>
  <sheetFormatPr defaultColWidth="21.5" defaultRowHeight="14.25"/>
  <cols>
    <col min="1" max="1" width="55.25" style="150" customWidth="1"/>
    <col min="2" max="2" width="30.625" style="151" customWidth="1"/>
    <col min="3" max="16384" width="21.5" style="150"/>
  </cols>
  <sheetData>
    <row r="1" ht="18.75" spans="1:2">
      <c r="A1" s="76" t="s">
        <v>2399</v>
      </c>
      <c r="B1" s="152"/>
    </row>
    <row r="2" s="149" customFormat="1" ht="22.5" spans="1:3">
      <c r="A2" s="77" t="s">
        <v>2400</v>
      </c>
      <c r="B2" s="153"/>
      <c r="C2" s="154"/>
    </row>
    <row r="3" ht="27" customHeight="1" spans="1:3">
      <c r="A3" s="155" t="s">
        <v>35</v>
      </c>
      <c r="B3" s="156"/>
      <c r="C3" s="157"/>
    </row>
    <row r="4" ht="24" customHeight="1" spans="1:3">
      <c r="A4" s="158" t="s">
        <v>114</v>
      </c>
      <c r="B4" s="159" t="s">
        <v>2401</v>
      </c>
      <c r="C4" s="160"/>
    </row>
    <row r="5" ht="25.5" customHeight="1" spans="1:3">
      <c r="A5" s="161" t="s">
        <v>46</v>
      </c>
      <c r="B5" s="162">
        <f>B6</f>
        <v>4758.910045</v>
      </c>
      <c r="C5" s="160"/>
    </row>
    <row r="6" s="125" customFormat="1" ht="20.1" customHeight="1" spans="1:9">
      <c r="A6" s="163" t="s">
        <v>46</v>
      </c>
      <c r="B6" s="162">
        <f>B7+B253+B292+B293+B340+B395+B458+B528+B659+B731+B819+B887+B1037+B1152+B1222+B1242+B1273+B1283+B1349+B1367+B1420+B1477+B1478+B1481+B1484</f>
        <v>4758.910045</v>
      </c>
      <c r="C6" s="164"/>
      <c r="D6" s="164"/>
      <c r="E6" s="164"/>
      <c r="F6" s="164"/>
      <c r="G6" s="164"/>
      <c r="H6" s="164"/>
      <c r="I6" s="164"/>
    </row>
    <row r="7" s="125" customFormat="1" ht="16.5" customHeight="1" spans="1:9">
      <c r="A7" s="165" t="s">
        <v>48</v>
      </c>
      <c r="B7" s="166">
        <f>SUM(B8:B252)</f>
        <v>787.24</v>
      </c>
      <c r="C7" s="164"/>
      <c r="D7" s="164"/>
      <c r="E7" s="164"/>
      <c r="F7" s="164"/>
      <c r="G7" s="164"/>
      <c r="H7" s="164"/>
      <c r="I7" s="164"/>
    </row>
    <row r="8" s="125" customFormat="1" ht="16.5" customHeight="1" spans="1:9">
      <c r="A8" s="167" t="s">
        <v>2402</v>
      </c>
      <c r="B8" s="166"/>
      <c r="C8" s="164"/>
      <c r="D8" s="164"/>
      <c r="E8" s="164"/>
      <c r="F8" s="164"/>
      <c r="G8" s="164"/>
      <c r="H8" s="164"/>
      <c r="I8" s="164"/>
    </row>
    <row r="9" s="125" customFormat="1" ht="16.5" customHeight="1" spans="1:9">
      <c r="A9" s="168" t="s">
        <v>1151</v>
      </c>
      <c r="B9" s="166"/>
      <c r="C9" s="164"/>
      <c r="D9" s="164"/>
      <c r="E9" s="164"/>
      <c r="F9" s="164"/>
      <c r="G9" s="164"/>
      <c r="H9" s="164"/>
      <c r="I9" s="164"/>
    </row>
    <row r="10" s="125" customFormat="1" ht="16.5" customHeight="1" spans="1:9">
      <c r="A10" s="168" t="s">
        <v>1152</v>
      </c>
      <c r="B10" s="166"/>
      <c r="C10" s="164"/>
      <c r="D10" s="164"/>
      <c r="E10" s="164"/>
      <c r="F10" s="164"/>
      <c r="G10" s="164"/>
      <c r="H10" s="164"/>
      <c r="I10" s="164"/>
    </row>
    <row r="11" s="125" customFormat="1" ht="16.5" customHeight="1" spans="1:9">
      <c r="A11" s="168" t="s">
        <v>1141</v>
      </c>
      <c r="B11" s="166"/>
      <c r="C11" s="164"/>
      <c r="D11" s="164"/>
      <c r="E11" s="164"/>
      <c r="F11" s="164"/>
      <c r="G11" s="164"/>
      <c r="H11" s="164"/>
      <c r="I11" s="164"/>
    </row>
    <row r="12" s="125" customFormat="1" ht="16.5" customHeight="1" spans="1:9">
      <c r="A12" s="168" t="s">
        <v>2403</v>
      </c>
      <c r="B12" s="166"/>
      <c r="C12" s="164"/>
      <c r="D12" s="164"/>
      <c r="E12" s="164"/>
      <c r="F12" s="164"/>
      <c r="G12" s="164"/>
      <c r="H12" s="164"/>
      <c r="I12" s="164"/>
    </row>
    <row r="13" s="125" customFormat="1" ht="16.5" customHeight="1" spans="1:9">
      <c r="A13" s="168" t="s">
        <v>2404</v>
      </c>
      <c r="B13" s="166"/>
      <c r="C13" s="164"/>
      <c r="D13" s="164"/>
      <c r="E13" s="164"/>
      <c r="F13" s="164"/>
      <c r="G13" s="164"/>
      <c r="H13" s="164"/>
      <c r="I13" s="164"/>
    </row>
    <row r="14" s="125" customFormat="1" ht="16.5" customHeight="1" spans="1:9">
      <c r="A14" s="168" t="s">
        <v>2405</v>
      </c>
      <c r="B14" s="166"/>
      <c r="C14" s="164"/>
      <c r="D14" s="164"/>
      <c r="E14" s="164"/>
      <c r="F14" s="164"/>
      <c r="G14" s="164"/>
      <c r="H14" s="164"/>
      <c r="I14" s="164"/>
    </row>
    <row r="15" s="125" customFormat="1" ht="16.5" customHeight="1" spans="1:9">
      <c r="A15" s="168" t="s">
        <v>2406</v>
      </c>
      <c r="B15" s="166"/>
      <c r="C15" s="164"/>
      <c r="D15" s="164"/>
      <c r="E15" s="164"/>
      <c r="F15" s="164"/>
      <c r="G15" s="164"/>
      <c r="H15" s="164"/>
      <c r="I15" s="164"/>
    </row>
    <row r="16" s="125" customFormat="1" ht="16.5" customHeight="1" spans="1:9">
      <c r="A16" s="168" t="s">
        <v>2407</v>
      </c>
      <c r="B16" s="166"/>
      <c r="C16" s="164"/>
      <c r="D16" s="164"/>
      <c r="E16" s="164"/>
      <c r="F16" s="164"/>
      <c r="G16" s="164"/>
      <c r="H16" s="164"/>
      <c r="I16" s="164"/>
    </row>
    <row r="17" s="125" customFormat="1" ht="16.5" customHeight="1" spans="1:9">
      <c r="A17" s="168" t="s">
        <v>2408</v>
      </c>
      <c r="B17" s="166"/>
      <c r="C17" s="164"/>
      <c r="D17" s="164"/>
      <c r="E17" s="164"/>
      <c r="F17" s="164"/>
      <c r="G17" s="164"/>
      <c r="H17" s="164"/>
      <c r="I17" s="164"/>
    </row>
    <row r="18" s="125" customFormat="1" ht="16.5" customHeight="1" spans="1:9">
      <c r="A18" s="168" t="s">
        <v>1148</v>
      </c>
      <c r="B18" s="166"/>
      <c r="C18" s="164"/>
      <c r="D18" s="164"/>
      <c r="E18" s="164"/>
      <c r="F18" s="164"/>
      <c r="G18" s="164"/>
      <c r="H18" s="164"/>
      <c r="I18" s="164"/>
    </row>
    <row r="19" s="125" customFormat="1" ht="16.5" customHeight="1" spans="1:9">
      <c r="A19" s="168" t="s">
        <v>2409</v>
      </c>
      <c r="B19" s="166"/>
      <c r="C19" s="164"/>
      <c r="D19" s="164"/>
      <c r="E19" s="164"/>
      <c r="F19" s="164"/>
      <c r="G19" s="164"/>
      <c r="H19" s="164"/>
      <c r="I19" s="164"/>
    </row>
    <row r="20" s="125" customFormat="1" ht="16.5" customHeight="1" spans="1:9">
      <c r="A20" s="167" t="s">
        <v>2410</v>
      </c>
      <c r="B20" s="166"/>
      <c r="C20" s="164"/>
      <c r="D20" s="164"/>
      <c r="E20" s="164"/>
      <c r="F20" s="164"/>
      <c r="G20" s="164"/>
      <c r="H20" s="164"/>
      <c r="I20" s="164"/>
    </row>
    <row r="21" s="125" customFormat="1" ht="16.5" customHeight="1" spans="1:9">
      <c r="A21" s="168" t="s">
        <v>1151</v>
      </c>
      <c r="B21" s="166"/>
      <c r="C21" s="164"/>
      <c r="D21" s="164"/>
      <c r="E21" s="164"/>
      <c r="F21" s="164"/>
      <c r="G21" s="164"/>
      <c r="H21" s="164"/>
      <c r="I21" s="164"/>
    </row>
    <row r="22" s="125" customFormat="1" ht="16.5" customHeight="1" spans="1:9">
      <c r="A22" s="168" t="s">
        <v>1152</v>
      </c>
      <c r="B22" s="166"/>
      <c r="C22" s="164"/>
      <c r="D22" s="164"/>
      <c r="E22" s="164"/>
      <c r="F22" s="164"/>
      <c r="G22" s="164"/>
      <c r="H22" s="164"/>
      <c r="I22" s="164"/>
    </row>
    <row r="23" s="125" customFormat="1" ht="16.5" customHeight="1" spans="1:9">
      <c r="A23" s="168" t="s">
        <v>1141</v>
      </c>
      <c r="B23" s="166"/>
      <c r="C23" s="164"/>
      <c r="D23" s="164"/>
      <c r="E23" s="164"/>
      <c r="F23" s="164"/>
      <c r="G23" s="164"/>
      <c r="H23" s="164"/>
      <c r="I23" s="164"/>
    </row>
    <row r="24" s="125" customFormat="1" ht="16.5" customHeight="1" spans="1:9">
      <c r="A24" s="168" t="s">
        <v>2411</v>
      </c>
      <c r="B24" s="166"/>
      <c r="C24" s="164"/>
      <c r="D24" s="164"/>
      <c r="E24" s="164"/>
      <c r="F24" s="164"/>
      <c r="G24" s="164"/>
      <c r="H24" s="164"/>
      <c r="I24" s="164"/>
    </row>
    <row r="25" s="125" customFormat="1" ht="16.5" customHeight="1" spans="1:9">
      <c r="A25" s="168" t="s">
        <v>2412</v>
      </c>
      <c r="B25" s="166"/>
      <c r="C25" s="164"/>
      <c r="D25" s="164"/>
      <c r="E25" s="164"/>
      <c r="F25" s="164"/>
      <c r="G25" s="164"/>
      <c r="H25" s="164"/>
      <c r="I25" s="164"/>
    </row>
    <row r="26" s="125" customFormat="1" ht="16.5" customHeight="1" spans="1:9">
      <c r="A26" s="168" t="s">
        <v>1224</v>
      </c>
      <c r="B26" s="166"/>
      <c r="C26" s="164"/>
      <c r="D26" s="164"/>
      <c r="E26" s="164"/>
      <c r="F26" s="164"/>
      <c r="G26" s="164"/>
      <c r="H26" s="164"/>
      <c r="I26" s="164"/>
    </row>
    <row r="27" s="125" customFormat="1" ht="16.5" customHeight="1" spans="1:9">
      <c r="A27" s="168" t="s">
        <v>1148</v>
      </c>
      <c r="B27" s="166"/>
      <c r="C27" s="164"/>
      <c r="D27" s="164"/>
      <c r="E27" s="164"/>
      <c r="F27" s="164"/>
      <c r="G27" s="164"/>
      <c r="H27" s="164"/>
      <c r="I27" s="164"/>
    </row>
    <row r="28" s="125" customFormat="1" ht="16.5" customHeight="1" spans="1:9">
      <c r="A28" s="168" t="s">
        <v>2413</v>
      </c>
      <c r="B28" s="166"/>
      <c r="C28" s="164"/>
      <c r="D28" s="164"/>
      <c r="E28" s="164"/>
      <c r="F28" s="164"/>
      <c r="G28" s="164"/>
      <c r="H28" s="164"/>
      <c r="I28" s="164"/>
    </row>
    <row r="29" s="125" customFormat="1" ht="16.5" customHeight="1" spans="1:9">
      <c r="A29" s="167" t="s">
        <v>2414</v>
      </c>
      <c r="B29" s="166"/>
      <c r="C29" s="164"/>
      <c r="D29" s="164"/>
      <c r="E29" s="164"/>
      <c r="F29" s="164"/>
      <c r="G29" s="164"/>
      <c r="H29" s="164"/>
      <c r="I29" s="164"/>
    </row>
    <row r="30" s="125" customFormat="1" ht="16.5" customHeight="1" spans="1:9">
      <c r="A30" s="168" t="s">
        <v>1151</v>
      </c>
      <c r="B30" s="166">
        <v>784.14</v>
      </c>
      <c r="C30" s="164"/>
      <c r="D30" s="164"/>
      <c r="E30" s="164"/>
      <c r="F30" s="164"/>
      <c r="G30" s="164"/>
      <c r="H30" s="164"/>
      <c r="I30" s="164"/>
    </row>
    <row r="31" s="125" customFormat="1" ht="16.5" customHeight="1" spans="1:9">
      <c r="A31" s="168" t="s">
        <v>1152</v>
      </c>
      <c r="B31" s="166"/>
      <c r="C31" s="164"/>
      <c r="D31" s="164"/>
      <c r="E31" s="164"/>
      <c r="F31" s="164"/>
      <c r="G31" s="164"/>
      <c r="H31" s="164"/>
      <c r="I31" s="164"/>
    </row>
    <row r="32" s="125" customFormat="1" ht="16.5" customHeight="1" spans="1:9">
      <c r="A32" s="168" t="s">
        <v>1141</v>
      </c>
      <c r="B32" s="166"/>
      <c r="C32" s="164"/>
      <c r="D32" s="164"/>
      <c r="E32" s="164"/>
      <c r="F32" s="164"/>
      <c r="G32" s="164"/>
      <c r="H32" s="164"/>
      <c r="I32" s="164"/>
    </row>
    <row r="33" s="125" customFormat="1" ht="16.5" customHeight="1" spans="1:9">
      <c r="A33" s="168" t="s">
        <v>2415</v>
      </c>
      <c r="B33" s="166"/>
      <c r="C33" s="164"/>
      <c r="D33" s="164"/>
      <c r="E33" s="164"/>
      <c r="F33" s="164"/>
      <c r="G33" s="164"/>
      <c r="H33" s="164"/>
      <c r="I33" s="164"/>
    </row>
    <row r="34" s="125" customFormat="1" ht="16.5" customHeight="1" spans="1:9">
      <c r="A34" s="168" t="s">
        <v>2416</v>
      </c>
      <c r="B34" s="166"/>
      <c r="C34" s="164"/>
      <c r="D34" s="164"/>
      <c r="E34" s="164"/>
      <c r="F34" s="164"/>
      <c r="G34" s="164"/>
      <c r="H34" s="164"/>
      <c r="I34" s="164"/>
    </row>
    <row r="35" s="125" customFormat="1" ht="16.5" customHeight="1" spans="1:9">
      <c r="A35" s="168" t="s">
        <v>2417</v>
      </c>
      <c r="B35" s="166"/>
      <c r="C35" s="164"/>
      <c r="D35" s="164"/>
      <c r="E35" s="164"/>
      <c r="F35" s="164"/>
      <c r="G35" s="164"/>
      <c r="H35" s="164"/>
      <c r="I35" s="164"/>
    </row>
    <row r="36" s="125" customFormat="1" ht="16.5" customHeight="1" spans="1:9">
      <c r="A36" s="168" t="s">
        <v>2418</v>
      </c>
      <c r="B36" s="166"/>
      <c r="C36" s="164"/>
      <c r="D36" s="164"/>
      <c r="E36" s="164"/>
      <c r="F36" s="164"/>
      <c r="G36" s="164"/>
      <c r="H36" s="164"/>
      <c r="I36" s="164"/>
    </row>
    <row r="37" s="125" customFormat="1" ht="16.5" customHeight="1" spans="1:9">
      <c r="A37" s="168" t="s">
        <v>2419</v>
      </c>
      <c r="B37" s="166"/>
      <c r="C37" s="164"/>
      <c r="D37" s="164"/>
      <c r="E37" s="164"/>
      <c r="F37" s="164"/>
      <c r="G37" s="164"/>
      <c r="H37" s="164"/>
      <c r="I37" s="164"/>
    </row>
    <row r="38" s="125" customFormat="1" ht="16.5" customHeight="1" spans="1:9">
      <c r="A38" s="168" t="s">
        <v>1148</v>
      </c>
      <c r="B38" s="166"/>
      <c r="C38" s="164"/>
      <c r="D38" s="164"/>
      <c r="E38" s="164"/>
      <c r="F38" s="164"/>
      <c r="G38" s="164"/>
      <c r="H38" s="164"/>
      <c r="I38" s="164"/>
    </row>
    <row r="39" s="125" customFormat="1" ht="16.5" customHeight="1" spans="1:9">
      <c r="A39" s="168" t="s">
        <v>2420</v>
      </c>
      <c r="B39" s="166"/>
      <c r="C39" s="164"/>
      <c r="D39" s="164"/>
      <c r="E39" s="164"/>
      <c r="F39" s="164"/>
      <c r="G39" s="164"/>
      <c r="H39" s="164"/>
      <c r="I39" s="164"/>
    </row>
    <row r="40" s="125" customFormat="1" ht="16.5" customHeight="1" spans="1:9">
      <c r="A40" s="167" t="s">
        <v>2421</v>
      </c>
      <c r="B40" s="166"/>
      <c r="C40" s="164"/>
      <c r="D40" s="164"/>
      <c r="E40" s="164"/>
      <c r="F40" s="164"/>
      <c r="G40" s="164"/>
      <c r="H40" s="164"/>
      <c r="I40" s="164"/>
    </row>
    <row r="41" s="125" customFormat="1" ht="16.5" customHeight="1" spans="1:9">
      <c r="A41" s="168" t="s">
        <v>1151</v>
      </c>
      <c r="B41" s="166"/>
      <c r="C41" s="164"/>
      <c r="D41" s="164"/>
      <c r="E41" s="164"/>
      <c r="F41" s="164"/>
      <c r="G41" s="164"/>
      <c r="H41" s="164"/>
      <c r="I41" s="164"/>
    </row>
    <row r="42" s="125" customFormat="1" ht="16.5" customHeight="1" spans="1:9">
      <c r="A42" s="168" t="s">
        <v>1152</v>
      </c>
      <c r="B42" s="166"/>
      <c r="C42" s="164"/>
      <c r="D42" s="164"/>
      <c r="E42" s="164"/>
      <c r="F42" s="164"/>
      <c r="G42" s="164"/>
      <c r="H42" s="164"/>
      <c r="I42" s="164"/>
    </row>
    <row r="43" s="125" customFormat="1" ht="16.5" customHeight="1" spans="1:9">
      <c r="A43" s="168" t="s">
        <v>1141</v>
      </c>
      <c r="B43" s="166"/>
      <c r="C43" s="164"/>
      <c r="D43" s="164"/>
      <c r="E43" s="164"/>
      <c r="F43" s="164"/>
      <c r="G43" s="164"/>
      <c r="H43" s="164"/>
      <c r="I43" s="164"/>
    </row>
    <row r="44" s="125" customFormat="1" ht="16.5" customHeight="1" spans="1:9">
      <c r="A44" s="168" t="s">
        <v>1142</v>
      </c>
      <c r="B44" s="166"/>
      <c r="C44" s="164"/>
      <c r="D44" s="164"/>
      <c r="E44" s="164"/>
      <c r="F44" s="164"/>
      <c r="G44" s="164"/>
      <c r="H44" s="164"/>
      <c r="I44" s="164"/>
    </row>
    <row r="45" s="125" customFormat="1" ht="16.5" customHeight="1" spans="1:9">
      <c r="A45" s="168" t="s">
        <v>1143</v>
      </c>
      <c r="B45" s="166"/>
      <c r="C45" s="164"/>
      <c r="D45" s="164"/>
      <c r="E45" s="164"/>
      <c r="F45" s="164"/>
      <c r="G45" s="164"/>
      <c r="H45" s="164"/>
      <c r="I45" s="164"/>
    </row>
    <row r="46" s="125" customFormat="1" ht="16.5" customHeight="1" spans="1:9">
      <c r="A46" s="168" t="s">
        <v>1144</v>
      </c>
      <c r="B46" s="166"/>
      <c r="C46" s="164"/>
      <c r="D46" s="164"/>
      <c r="E46" s="164"/>
      <c r="F46" s="164"/>
      <c r="G46" s="164"/>
      <c r="H46" s="164"/>
      <c r="I46" s="164"/>
    </row>
    <row r="47" s="125" customFormat="1" ht="16.5" customHeight="1" spans="1:9">
      <c r="A47" s="168" t="s">
        <v>1145</v>
      </c>
      <c r="B47" s="166"/>
      <c r="C47" s="164"/>
      <c r="D47" s="164"/>
      <c r="E47" s="164"/>
      <c r="F47" s="164"/>
      <c r="G47" s="164"/>
      <c r="H47" s="164"/>
      <c r="I47" s="164"/>
    </row>
    <row r="48" s="125" customFormat="1" ht="16.5" customHeight="1" spans="1:9">
      <c r="A48" s="168" t="s">
        <v>1146</v>
      </c>
      <c r="B48" s="166"/>
      <c r="C48" s="164"/>
      <c r="D48" s="164"/>
      <c r="E48" s="164"/>
      <c r="F48" s="164"/>
      <c r="G48" s="164"/>
      <c r="H48" s="164"/>
      <c r="I48" s="164"/>
    </row>
    <row r="49" s="125" customFormat="1" ht="16.5" customHeight="1" spans="1:9">
      <c r="A49" s="168" t="s">
        <v>1147</v>
      </c>
      <c r="B49" s="166"/>
      <c r="C49" s="164"/>
      <c r="D49" s="164"/>
      <c r="E49" s="164"/>
      <c r="F49" s="164"/>
      <c r="G49" s="164"/>
      <c r="H49" s="164"/>
      <c r="I49" s="164"/>
    </row>
    <row r="50" s="125" customFormat="1" ht="16.5" customHeight="1" spans="1:9">
      <c r="A50" s="168" t="s">
        <v>1148</v>
      </c>
      <c r="B50" s="166"/>
      <c r="C50" s="164"/>
      <c r="D50" s="164"/>
      <c r="E50" s="164"/>
      <c r="F50" s="164"/>
      <c r="G50" s="164"/>
      <c r="H50" s="164"/>
      <c r="I50" s="164"/>
    </row>
    <row r="51" s="125" customFormat="1" ht="16.5" customHeight="1" spans="1:9">
      <c r="A51" s="168" t="s">
        <v>1149</v>
      </c>
      <c r="B51" s="166"/>
      <c r="C51" s="164"/>
      <c r="D51" s="164"/>
      <c r="E51" s="164"/>
      <c r="F51" s="164"/>
      <c r="G51" s="164"/>
      <c r="H51" s="164"/>
      <c r="I51" s="164"/>
    </row>
    <row r="52" s="125" customFormat="1" ht="16.5" customHeight="1" spans="1:9">
      <c r="A52" s="167" t="s">
        <v>1150</v>
      </c>
      <c r="B52" s="166"/>
      <c r="C52" s="164"/>
      <c r="D52" s="164"/>
      <c r="E52" s="164"/>
      <c r="F52" s="164"/>
      <c r="G52" s="164"/>
      <c r="H52" s="164"/>
      <c r="I52" s="164"/>
    </row>
    <row r="53" s="125" customFormat="1" ht="16.5" customHeight="1" spans="1:9">
      <c r="A53" s="168" t="s">
        <v>1151</v>
      </c>
      <c r="B53" s="166"/>
      <c r="C53" s="164"/>
      <c r="D53" s="164"/>
      <c r="E53" s="164"/>
      <c r="F53" s="164"/>
      <c r="G53" s="164"/>
      <c r="H53" s="164"/>
      <c r="I53" s="164"/>
    </row>
    <row r="54" s="125" customFormat="1" ht="16.5" customHeight="1" spans="1:9">
      <c r="A54" s="168" t="s">
        <v>1152</v>
      </c>
      <c r="B54" s="166"/>
      <c r="C54" s="164"/>
      <c r="D54" s="164"/>
      <c r="E54" s="164"/>
      <c r="F54" s="164"/>
      <c r="G54" s="164"/>
      <c r="H54" s="164"/>
      <c r="I54" s="164"/>
    </row>
    <row r="55" s="125" customFormat="1" ht="16.5" customHeight="1" spans="1:9">
      <c r="A55" s="168" t="s">
        <v>1141</v>
      </c>
      <c r="B55" s="166"/>
      <c r="C55" s="164"/>
      <c r="D55" s="164"/>
      <c r="E55" s="164"/>
      <c r="F55" s="164"/>
      <c r="G55" s="164"/>
      <c r="H55" s="164"/>
      <c r="I55" s="164"/>
    </row>
    <row r="56" s="125" customFormat="1" ht="16.5" customHeight="1" spans="1:9">
      <c r="A56" s="168" t="s">
        <v>1153</v>
      </c>
      <c r="B56" s="166"/>
      <c r="C56" s="164"/>
      <c r="D56" s="164"/>
      <c r="E56" s="164"/>
      <c r="F56" s="164"/>
      <c r="G56" s="164"/>
      <c r="H56" s="164"/>
      <c r="I56" s="164"/>
    </row>
    <row r="57" s="125" customFormat="1" ht="16.5" customHeight="1" spans="1:9">
      <c r="A57" s="168" t="s">
        <v>1154</v>
      </c>
      <c r="B57" s="166"/>
      <c r="C57" s="164"/>
      <c r="D57" s="164"/>
      <c r="E57" s="164"/>
      <c r="F57" s="164"/>
      <c r="G57" s="164"/>
      <c r="H57" s="164"/>
      <c r="I57" s="164"/>
    </row>
    <row r="58" s="125" customFormat="1" ht="16.5" customHeight="1" spans="1:9">
      <c r="A58" s="168" t="s">
        <v>1155</v>
      </c>
      <c r="B58" s="166"/>
      <c r="C58" s="164"/>
      <c r="D58" s="164"/>
      <c r="E58" s="164"/>
      <c r="F58" s="164"/>
      <c r="G58" s="164"/>
      <c r="H58" s="164"/>
      <c r="I58" s="164"/>
    </row>
    <row r="59" s="125" customFormat="1" ht="16.5" customHeight="1" spans="1:9">
      <c r="A59" s="168" t="s">
        <v>1156</v>
      </c>
      <c r="B59" s="166"/>
      <c r="C59" s="164"/>
      <c r="D59" s="164"/>
      <c r="E59" s="164"/>
      <c r="F59" s="164"/>
      <c r="G59" s="164"/>
      <c r="H59" s="164"/>
      <c r="I59" s="164"/>
    </row>
    <row r="60" s="125" customFormat="1" ht="16.5" customHeight="1" spans="1:9">
      <c r="A60" s="168" t="s">
        <v>1157</v>
      </c>
      <c r="B60" s="166"/>
      <c r="C60" s="164"/>
      <c r="D60" s="164"/>
      <c r="E60" s="164"/>
      <c r="F60" s="164"/>
      <c r="G60" s="164"/>
      <c r="H60" s="164"/>
      <c r="I60" s="164"/>
    </row>
    <row r="61" s="125" customFormat="1" ht="16.5" customHeight="1" spans="1:9">
      <c r="A61" s="168" t="s">
        <v>1148</v>
      </c>
      <c r="B61" s="166"/>
      <c r="C61" s="164"/>
      <c r="D61" s="164"/>
      <c r="E61" s="164"/>
      <c r="F61" s="164"/>
      <c r="G61" s="164"/>
      <c r="H61" s="164"/>
      <c r="I61" s="164"/>
    </row>
    <row r="62" s="125" customFormat="1" ht="16.5" customHeight="1" spans="1:9">
      <c r="A62" s="168" t="s">
        <v>1158</v>
      </c>
      <c r="B62" s="166"/>
      <c r="C62" s="164"/>
      <c r="D62" s="164"/>
      <c r="E62" s="164"/>
      <c r="F62" s="164"/>
      <c r="G62" s="164"/>
      <c r="H62" s="164"/>
      <c r="I62" s="164"/>
    </row>
    <row r="63" s="125" customFormat="1" ht="16.5" customHeight="1" spans="1:9">
      <c r="A63" s="167" t="s">
        <v>1159</v>
      </c>
      <c r="B63" s="166"/>
      <c r="C63" s="164"/>
      <c r="D63" s="164"/>
      <c r="E63" s="164"/>
      <c r="F63" s="164"/>
      <c r="G63" s="164"/>
      <c r="H63" s="164"/>
      <c r="I63" s="164"/>
    </row>
    <row r="64" s="125" customFormat="1" ht="16.5" customHeight="1" spans="1:9">
      <c r="A64" s="168" t="s">
        <v>1151</v>
      </c>
      <c r="B64" s="166"/>
      <c r="C64" s="164"/>
      <c r="D64" s="164"/>
      <c r="E64" s="164"/>
      <c r="F64" s="164"/>
      <c r="G64" s="164"/>
      <c r="H64" s="164"/>
      <c r="I64" s="164"/>
    </row>
    <row r="65" s="125" customFormat="1" ht="16.5" customHeight="1" spans="1:9">
      <c r="A65" s="168" t="s">
        <v>1152</v>
      </c>
      <c r="B65" s="166"/>
      <c r="C65" s="164"/>
      <c r="D65" s="164"/>
      <c r="E65" s="164"/>
      <c r="F65" s="164"/>
      <c r="G65" s="164"/>
      <c r="H65" s="164"/>
      <c r="I65" s="164"/>
    </row>
    <row r="66" s="125" customFormat="1" ht="16.5" customHeight="1" spans="1:9">
      <c r="A66" s="168" t="s">
        <v>1141</v>
      </c>
      <c r="B66" s="166"/>
      <c r="C66" s="164"/>
      <c r="D66" s="164"/>
      <c r="E66" s="164"/>
      <c r="F66" s="164"/>
      <c r="G66" s="164"/>
      <c r="H66" s="164"/>
      <c r="I66" s="164"/>
    </row>
    <row r="67" s="125" customFormat="1" ht="16.5" customHeight="1" spans="1:9">
      <c r="A67" s="168" t="s">
        <v>1160</v>
      </c>
      <c r="B67" s="166"/>
      <c r="C67" s="164"/>
      <c r="D67" s="164"/>
      <c r="E67" s="164"/>
      <c r="F67" s="164"/>
      <c r="G67" s="164"/>
      <c r="H67" s="164"/>
      <c r="I67" s="164"/>
    </row>
    <row r="68" s="125" customFormat="1" ht="16.5" customHeight="1" spans="1:9">
      <c r="A68" s="168" t="s">
        <v>1161</v>
      </c>
      <c r="B68" s="166"/>
      <c r="C68" s="164"/>
      <c r="D68" s="164"/>
      <c r="E68" s="164"/>
      <c r="F68" s="164"/>
      <c r="G68" s="164"/>
      <c r="H68" s="164"/>
      <c r="I68" s="164"/>
    </row>
    <row r="69" s="125" customFormat="1" ht="16.5" customHeight="1" spans="1:9">
      <c r="A69" s="168" t="s">
        <v>1162</v>
      </c>
      <c r="B69" s="166"/>
      <c r="C69" s="164"/>
      <c r="D69" s="164"/>
      <c r="E69" s="164"/>
      <c r="F69" s="164"/>
      <c r="G69" s="164"/>
      <c r="H69" s="164"/>
      <c r="I69" s="164"/>
    </row>
    <row r="70" s="125" customFormat="1" ht="16.5" customHeight="1" spans="1:9">
      <c r="A70" s="168" t="s">
        <v>1163</v>
      </c>
      <c r="B70" s="166"/>
      <c r="C70" s="164"/>
      <c r="D70" s="164"/>
      <c r="E70" s="164"/>
      <c r="F70" s="164"/>
      <c r="G70" s="164"/>
      <c r="H70" s="164"/>
      <c r="I70" s="164"/>
    </row>
    <row r="71" s="125" customFormat="1" ht="16.5" customHeight="1" spans="1:9">
      <c r="A71" s="168" t="s">
        <v>1164</v>
      </c>
      <c r="B71" s="166"/>
      <c r="C71" s="164"/>
      <c r="D71" s="164"/>
      <c r="E71" s="164"/>
      <c r="F71" s="164"/>
      <c r="G71" s="164"/>
      <c r="H71" s="164"/>
      <c r="I71" s="164"/>
    </row>
    <row r="72" s="125" customFormat="1" ht="16.5" customHeight="1" spans="1:9">
      <c r="A72" s="168" t="s">
        <v>1148</v>
      </c>
      <c r="B72" s="166"/>
      <c r="C72" s="164"/>
      <c r="D72" s="164"/>
      <c r="E72" s="164"/>
      <c r="F72" s="164"/>
      <c r="G72" s="164"/>
      <c r="H72" s="164"/>
      <c r="I72" s="164"/>
    </row>
    <row r="73" s="125" customFormat="1" ht="16.5" customHeight="1" spans="1:9">
      <c r="A73" s="168" t="s">
        <v>1165</v>
      </c>
      <c r="B73" s="166"/>
      <c r="C73" s="164"/>
      <c r="D73" s="164"/>
      <c r="E73" s="164"/>
      <c r="F73" s="164"/>
      <c r="G73" s="164"/>
      <c r="H73" s="164"/>
      <c r="I73" s="164"/>
    </row>
    <row r="74" s="125" customFormat="1" ht="16.5" customHeight="1" spans="1:9">
      <c r="A74" s="167" t="s">
        <v>1166</v>
      </c>
      <c r="B74" s="166"/>
      <c r="C74" s="164"/>
      <c r="D74" s="164"/>
      <c r="E74" s="164"/>
      <c r="F74" s="164"/>
      <c r="G74" s="164"/>
      <c r="H74" s="164"/>
      <c r="I74" s="164"/>
    </row>
    <row r="75" s="125" customFormat="1" ht="16.5" customHeight="1" spans="1:9">
      <c r="A75" s="168" t="s">
        <v>1151</v>
      </c>
      <c r="B75" s="166"/>
      <c r="C75" s="164"/>
      <c r="D75" s="164"/>
      <c r="E75" s="164"/>
      <c r="F75" s="164"/>
      <c r="G75" s="164"/>
      <c r="H75" s="164"/>
      <c r="I75" s="164"/>
    </row>
    <row r="76" s="125" customFormat="1" ht="16.5" customHeight="1" spans="1:9">
      <c r="A76" s="168" t="s">
        <v>1152</v>
      </c>
      <c r="B76" s="166"/>
      <c r="C76" s="164"/>
      <c r="D76" s="164"/>
      <c r="E76" s="164"/>
      <c r="F76" s="164"/>
      <c r="G76" s="164"/>
      <c r="H76" s="164"/>
      <c r="I76" s="164"/>
    </row>
    <row r="77" s="125" customFormat="1" ht="16.5" customHeight="1" spans="1:9">
      <c r="A77" s="168" t="s">
        <v>1141</v>
      </c>
      <c r="B77" s="166"/>
      <c r="C77" s="164"/>
      <c r="D77" s="164"/>
      <c r="E77" s="164"/>
      <c r="F77" s="164"/>
      <c r="G77" s="164"/>
      <c r="H77" s="164"/>
      <c r="I77" s="164"/>
    </row>
    <row r="78" s="125" customFormat="1" ht="16.5" customHeight="1" spans="1:9">
      <c r="A78" s="168" t="s">
        <v>1167</v>
      </c>
      <c r="B78" s="166"/>
      <c r="C78" s="164"/>
      <c r="D78" s="164"/>
      <c r="E78" s="164"/>
      <c r="F78" s="164"/>
      <c r="G78" s="164"/>
      <c r="H78" s="164"/>
      <c r="I78" s="164"/>
    </row>
    <row r="79" s="125" customFormat="1" ht="16.5" customHeight="1" spans="1:9">
      <c r="A79" s="168" t="s">
        <v>1168</v>
      </c>
      <c r="B79" s="166"/>
      <c r="C79" s="164"/>
      <c r="D79" s="164"/>
      <c r="E79" s="164"/>
      <c r="F79" s="164"/>
      <c r="G79" s="164"/>
      <c r="H79" s="164"/>
      <c r="I79" s="164"/>
    </row>
    <row r="80" s="125" customFormat="1" ht="16.5" customHeight="1" spans="1:9">
      <c r="A80" s="168" t="s">
        <v>1169</v>
      </c>
      <c r="B80" s="166"/>
      <c r="C80" s="164"/>
      <c r="D80" s="164"/>
      <c r="E80" s="164"/>
      <c r="F80" s="164"/>
      <c r="G80" s="164"/>
      <c r="H80" s="164"/>
      <c r="I80" s="164"/>
    </row>
    <row r="81" s="125" customFormat="1" ht="16.5" customHeight="1" spans="1:9">
      <c r="A81" s="168" t="s">
        <v>1170</v>
      </c>
      <c r="B81" s="166"/>
      <c r="C81" s="164"/>
      <c r="D81" s="164"/>
      <c r="E81" s="164"/>
      <c r="F81" s="164"/>
      <c r="G81" s="164"/>
      <c r="H81" s="164"/>
      <c r="I81" s="164"/>
    </row>
    <row r="82" s="125" customFormat="1" ht="16.5" customHeight="1" spans="1:9">
      <c r="A82" s="168" t="s">
        <v>1171</v>
      </c>
      <c r="B82" s="166"/>
      <c r="C82" s="164"/>
      <c r="D82" s="164"/>
      <c r="E82" s="164"/>
      <c r="F82" s="164"/>
      <c r="G82" s="164"/>
      <c r="H82" s="164"/>
      <c r="I82" s="164"/>
    </row>
    <row r="83" s="125" customFormat="1" ht="16.5" customHeight="1" spans="1:9">
      <c r="A83" s="168" t="s">
        <v>1163</v>
      </c>
      <c r="B83" s="166"/>
      <c r="C83" s="164"/>
      <c r="D83" s="164"/>
      <c r="E83" s="164"/>
      <c r="F83" s="164"/>
      <c r="G83" s="164"/>
      <c r="H83" s="164"/>
      <c r="I83" s="164"/>
    </row>
    <row r="84" s="125" customFormat="1" ht="16.5" customHeight="1" spans="1:9">
      <c r="A84" s="168" t="s">
        <v>1148</v>
      </c>
      <c r="B84" s="166"/>
      <c r="C84" s="164"/>
      <c r="D84" s="164"/>
      <c r="E84" s="164"/>
      <c r="F84" s="164"/>
      <c r="G84" s="164"/>
      <c r="H84" s="164"/>
      <c r="I84" s="164"/>
    </row>
    <row r="85" s="125" customFormat="1" ht="16.5" customHeight="1" spans="1:9">
      <c r="A85" s="168" t="s">
        <v>1172</v>
      </c>
      <c r="B85" s="166"/>
      <c r="C85" s="164"/>
      <c r="D85" s="164"/>
      <c r="E85" s="164"/>
      <c r="F85" s="164"/>
      <c r="G85" s="164"/>
      <c r="H85" s="164"/>
      <c r="I85" s="164"/>
    </row>
    <row r="86" s="125" customFormat="1" ht="16.5" customHeight="1" spans="1:9">
      <c r="A86" s="167" t="s">
        <v>1173</v>
      </c>
      <c r="B86" s="166"/>
      <c r="C86" s="164"/>
      <c r="D86" s="164"/>
      <c r="E86" s="164"/>
      <c r="F86" s="164"/>
      <c r="G86" s="164"/>
      <c r="H86" s="164"/>
      <c r="I86" s="164"/>
    </row>
    <row r="87" s="125" customFormat="1" ht="16.5" customHeight="1" spans="1:9">
      <c r="A87" s="168" t="s">
        <v>1151</v>
      </c>
      <c r="B87" s="166"/>
      <c r="C87" s="164"/>
      <c r="D87" s="164"/>
      <c r="E87" s="164"/>
      <c r="F87" s="164"/>
      <c r="G87" s="164"/>
      <c r="H87" s="164"/>
      <c r="I87" s="164"/>
    </row>
    <row r="88" s="125" customFormat="1" ht="16.5" customHeight="1" spans="1:9">
      <c r="A88" s="168" t="s">
        <v>1152</v>
      </c>
      <c r="B88" s="166"/>
      <c r="C88" s="164"/>
      <c r="D88" s="164"/>
      <c r="E88" s="164"/>
      <c r="F88" s="164"/>
      <c r="G88" s="164"/>
      <c r="H88" s="164"/>
      <c r="I88" s="164"/>
    </row>
    <row r="89" s="125" customFormat="1" ht="16.5" customHeight="1" spans="1:9">
      <c r="A89" s="168" t="s">
        <v>1141</v>
      </c>
      <c r="B89" s="166"/>
      <c r="C89" s="164"/>
      <c r="D89" s="164"/>
      <c r="E89" s="164"/>
      <c r="F89" s="164"/>
      <c r="G89" s="164"/>
      <c r="H89" s="164"/>
      <c r="I89" s="164"/>
    </row>
    <row r="90" s="125" customFormat="1" ht="16.5" customHeight="1" spans="1:9">
      <c r="A90" s="168" t="s">
        <v>1174</v>
      </c>
      <c r="B90" s="166"/>
      <c r="C90" s="164"/>
      <c r="D90" s="164"/>
      <c r="E90" s="164"/>
      <c r="F90" s="164"/>
      <c r="G90" s="164"/>
      <c r="H90" s="164"/>
      <c r="I90" s="164"/>
    </row>
    <row r="91" s="125" customFormat="1" ht="16.5" customHeight="1" spans="1:9">
      <c r="A91" s="168" t="s">
        <v>1175</v>
      </c>
      <c r="B91" s="166"/>
      <c r="C91" s="164"/>
      <c r="D91" s="164"/>
      <c r="E91" s="164"/>
      <c r="F91" s="164"/>
      <c r="G91" s="164"/>
      <c r="H91" s="164"/>
      <c r="I91" s="164"/>
    </row>
    <row r="92" s="125" customFormat="1" ht="16.5" customHeight="1" spans="1:9">
      <c r="A92" s="168" t="s">
        <v>1163</v>
      </c>
      <c r="B92" s="166"/>
      <c r="C92" s="164"/>
      <c r="D92" s="164"/>
      <c r="E92" s="164"/>
      <c r="F92" s="164"/>
      <c r="G92" s="164"/>
      <c r="H92" s="164"/>
      <c r="I92" s="164"/>
    </row>
    <row r="93" s="125" customFormat="1" ht="16.5" customHeight="1" spans="1:9">
      <c r="A93" s="168" t="s">
        <v>1148</v>
      </c>
      <c r="B93" s="166"/>
      <c r="C93" s="164"/>
      <c r="D93" s="164"/>
      <c r="E93" s="164"/>
      <c r="F93" s="164"/>
      <c r="G93" s="164"/>
      <c r="H93" s="164"/>
      <c r="I93" s="164"/>
    </row>
    <row r="94" s="125" customFormat="1" ht="16.5" customHeight="1" spans="1:9">
      <c r="A94" s="168" t="s">
        <v>1176</v>
      </c>
      <c r="B94" s="166"/>
      <c r="C94" s="164"/>
      <c r="D94" s="164"/>
      <c r="E94" s="164"/>
      <c r="F94" s="164"/>
      <c r="G94" s="164"/>
      <c r="H94" s="164"/>
      <c r="I94" s="164"/>
    </row>
    <row r="95" s="125" customFormat="1" ht="16.5" customHeight="1" spans="1:9">
      <c r="A95" s="167" t="s">
        <v>1177</v>
      </c>
      <c r="B95" s="166"/>
      <c r="C95" s="164"/>
      <c r="D95" s="164"/>
      <c r="E95" s="164"/>
      <c r="F95" s="164"/>
      <c r="G95" s="164"/>
      <c r="H95" s="164"/>
      <c r="I95" s="164"/>
    </row>
    <row r="96" s="125" customFormat="1" ht="16.5" customHeight="1" spans="1:9">
      <c r="A96" s="168" t="s">
        <v>1151</v>
      </c>
      <c r="B96" s="166"/>
      <c r="C96" s="164"/>
      <c r="D96" s="164"/>
      <c r="E96" s="164"/>
      <c r="F96" s="164"/>
      <c r="G96" s="164"/>
      <c r="H96" s="164"/>
      <c r="I96" s="164"/>
    </row>
    <row r="97" s="125" customFormat="1" ht="16.5" customHeight="1" spans="1:9">
      <c r="A97" s="168" t="s">
        <v>1152</v>
      </c>
      <c r="B97" s="166"/>
      <c r="C97" s="164"/>
      <c r="D97" s="164"/>
      <c r="E97" s="164"/>
      <c r="F97" s="164"/>
      <c r="G97" s="164"/>
      <c r="H97" s="164"/>
      <c r="I97" s="164"/>
    </row>
    <row r="98" s="125" customFormat="1" ht="16.5" customHeight="1" spans="1:9">
      <c r="A98" s="168" t="s">
        <v>1141</v>
      </c>
      <c r="B98" s="166"/>
      <c r="C98" s="164"/>
      <c r="D98" s="164"/>
      <c r="E98" s="164"/>
      <c r="F98" s="164"/>
      <c r="G98" s="164"/>
      <c r="H98" s="164"/>
      <c r="I98" s="164"/>
    </row>
    <row r="99" s="125" customFormat="1" ht="16.5" customHeight="1" spans="1:9">
      <c r="A99" s="168" t="s">
        <v>1178</v>
      </c>
      <c r="B99" s="166"/>
      <c r="C99" s="164"/>
      <c r="D99" s="164"/>
      <c r="E99" s="164"/>
      <c r="F99" s="164"/>
      <c r="G99" s="164"/>
      <c r="H99" s="164"/>
      <c r="I99" s="164"/>
    </row>
    <row r="100" s="125" customFormat="1" ht="16.5" customHeight="1" spans="1:9">
      <c r="A100" s="168" t="s">
        <v>1179</v>
      </c>
      <c r="B100" s="166"/>
      <c r="C100" s="164"/>
      <c r="D100" s="164"/>
      <c r="E100" s="164"/>
      <c r="F100" s="164"/>
      <c r="G100" s="164"/>
      <c r="H100" s="164"/>
      <c r="I100" s="164"/>
    </row>
    <row r="101" s="125" customFormat="1" ht="16.5" customHeight="1" spans="1:9">
      <c r="A101" s="168" t="s">
        <v>1163</v>
      </c>
      <c r="B101" s="166"/>
      <c r="C101" s="164"/>
      <c r="D101" s="164"/>
      <c r="E101" s="164"/>
      <c r="F101" s="164"/>
      <c r="G101" s="164"/>
      <c r="H101" s="164"/>
      <c r="I101" s="164"/>
    </row>
    <row r="102" s="125" customFormat="1" ht="16.5" customHeight="1" spans="1:9">
      <c r="A102" s="168" t="s">
        <v>1180</v>
      </c>
      <c r="B102" s="166"/>
      <c r="C102" s="164"/>
      <c r="D102" s="164"/>
      <c r="E102" s="164"/>
      <c r="F102" s="164"/>
      <c r="G102" s="164"/>
      <c r="H102" s="164"/>
      <c r="I102" s="164"/>
    </row>
    <row r="103" s="125" customFormat="1" ht="16.5" customHeight="1" spans="1:9">
      <c r="A103" s="168" t="s">
        <v>1181</v>
      </c>
      <c r="B103" s="166"/>
      <c r="C103" s="164"/>
      <c r="D103" s="164"/>
      <c r="E103" s="164"/>
      <c r="F103" s="164"/>
      <c r="G103" s="164"/>
      <c r="H103" s="164"/>
      <c r="I103" s="164"/>
    </row>
    <row r="104" s="125" customFormat="1" ht="16.5" customHeight="1" spans="1:9">
      <c r="A104" s="168" t="s">
        <v>1182</v>
      </c>
      <c r="B104" s="166"/>
      <c r="C104" s="164"/>
      <c r="D104" s="164"/>
      <c r="E104" s="164"/>
      <c r="F104" s="164"/>
      <c r="G104" s="164"/>
      <c r="H104" s="164"/>
      <c r="I104" s="164"/>
    </row>
    <row r="105" s="125" customFormat="1" ht="16.5" customHeight="1" spans="1:9">
      <c r="A105" s="168" t="s">
        <v>1183</v>
      </c>
      <c r="B105" s="166"/>
      <c r="C105" s="164"/>
      <c r="D105" s="164"/>
      <c r="E105" s="164"/>
      <c r="F105" s="164"/>
      <c r="G105" s="164"/>
      <c r="H105" s="164"/>
      <c r="I105" s="164"/>
    </row>
    <row r="106" s="125" customFormat="1" ht="16.5" customHeight="1" spans="1:9">
      <c r="A106" s="168" t="s">
        <v>1148</v>
      </c>
      <c r="B106" s="166"/>
      <c r="C106" s="164"/>
      <c r="D106" s="164"/>
      <c r="E106" s="164"/>
      <c r="F106" s="164"/>
      <c r="G106" s="164"/>
      <c r="H106" s="164"/>
      <c r="I106" s="164"/>
    </row>
    <row r="107" s="125" customFormat="1" ht="16.5" customHeight="1" spans="1:9">
      <c r="A107" s="168" t="s">
        <v>1184</v>
      </c>
      <c r="B107" s="166"/>
      <c r="C107" s="164"/>
      <c r="D107" s="164"/>
      <c r="E107" s="164"/>
      <c r="F107" s="164"/>
      <c r="G107" s="164"/>
      <c r="H107" s="164"/>
      <c r="I107" s="164"/>
    </row>
    <row r="108" s="125" customFormat="1" ht="16.5" customHeight="1" spans="1:9">
      <c r="A108" s="167" t="s">
        <v>1185</v>
      </c>
      <c r="B108" s="166"/>
      <c r="C108" s="164"/>
      <c r="D108" s="164"/>
      <c r="E108" s="164"/>
      <c r="F108" s="164"/>
      <c r="G108" s="164"/>
      <c r="H108" s="164"/>
      <c r="I108" s="164"/>
    </row>
    <row r="109" s="125" customFormat="1" ht="16.5" customHeight="1" spans="1:9">
      <c r="A109" s="168" t="s">
        <v>1151</v>
      </c>
      <c r="B109" s="166"/>
      <c r="C109" s="164"/>
      <c r="D109" s="164"/>
      <c r="E109" s="164"/>
      <c r="F109" s="164"/>
      <c r="G109" s="164"/>
      <c r="H109" s="164"/>
      <c r="I109" s="164"/>
    </row>
    <row r="110" s="125" customFormat="1" ht="16.5" customHeight="1" spans="1:9">
      <c r="A110" s="168" t="s">
        <v>1152</v>
      </c>
      <c r="B110" s="166"/>
      <c r="C110" s="164"/>
      <c r="D110" s="164"/>
      <c r="E110" s="164"/>
      <c r="F110" s="164"/>
      <c r="G110" s="164"/>
      <c r="H110" s="164"/>
      <c r="I110" s="164"/>
    </row>
    <row r="111" s="125" customFormat="1" ht="16.5" customHeight="1" spans="1:9">
      <c r="A111" s="168" t="s">
        <v>1141</v>
      </c>
      <c r="B111" s="166"/>
      <c r="C111" s="164"/>
      <c r="D111" s="164"/>
      <c r="E111" s="164"/>
      <c r="F111" s="164"/>
      <c r="G111" s="164"/>
      <c r="H111" s="164"/>
      <c r="I111" s="164"/>
    </row>
    <row r="112" s="125" customFormat="1" ht="16.5" customHeight="1" spans="1:9">
      <c r="A112" s="168" t="s">
        <v>1186</v>
      </c>
      <c r="B112" s="166"/>
      <c r="C112" s="164"/>
      <c r="D112" s="164"/>
      <c r="E112" s="164"/>
      <c r="F112" s="164"/>
      <c r="G112" s="164"/>
      <c r="H112" s="164"/>
      <c r="I112" s="164"/>
    </row>
    <row r="113" s="125" customFormat="1" ht="16.5" customHeight="1" spans="1:9">
      <c r="A113" s="168" t="s">
        <v>1187</v>
      </c>
      <c r="B113" s="166"/>
      <c r="C113" s="164"/>
      <c r="D113" s="164"/>
      <c r="E113" s="164"/>
      <c r="F113" s="164"/>
      <c r="G113" s="164"/>
      <c r="H113" s="164"/>
      <c r="I113" s="164"/>
    </row>
    <row r="114" s="125" customFormat="1" ht="16.5" customHeight="1" spans="1:9">
      <c r="A114" s="168" t="s">
        <v>1188</v>
      </c>
      <c r="B114" s="166"/>
      <c r="C114" s="164"/>
      <c r="D114" s="164"/>
      <c r="E114" s="164"/>
      <c r="F114" s="164"/>
      <c r="G114" s="164"/>
      <c r="H114" s="164"/>
      <c r="I114" s="164"/>
    </row>
    <row r="115" s="125" customFormat="1" ht="16.5" customHeight="1" spans="1:9">
      <c r="A115" s="168" t="s">
        <v>1189</v>
      </c>
      <c r="B115" s="166"/>
      <c r="C115" s="164"/>
      <c r="D115" s="164"/>
      <c r="E115" s="164"/>
      <c r="F115" s="164"/>
      <c r="G115" s="164"/>
      <c r="H115" s="164"/>
      <c r="I115" s="164"/>
    </row>
    <row r="116" s="125" customFormat="1" ht="16.5" customHeight="1" spans="1:9">
      <c r="A116" s="168" t="s">
        <v>1148</v>
      </c>
      <c r="B116" s="166"/>
      <c r="C116" s="164"/>
      <c r="D116" s="164"/>
      <c r="E116" s="164"/>
      <c r="F116" s="164"/>
      <c r="G116" s="164"/>
      <c r="H116" s="164"/>
      <c r="I116" s="164"/>
    </row>
    <row r="117" s="125" customFormat="1" ht="16.5" customHeight="1" spans="1:9">
      <c r="A117" s="168" t="s">
        <v>1190</v>
      </c>
      <c r="B117" s="166"/>
      <c r="C117" s="164"/>
      <c r="D117" s="164"/>
      <c r="E117" s="164"/>
      <c r="F117" s="164"/>
      <c r="G117" s="164"/>
      <c r="H117" s="164"/>
      <c r="I117" s="164"/>
    </row>
    <row r="118" s="125" customFormat="1" ht="16.5" customHeight="1" spans="1:9">
      <c r="A118" s="167" t="s">
        <v>1191</v>
      </c>
      <c r="B118" s="166"/>
      <c r="C118" s="164"/>
      <c r="D118" s="164"/>
      <c r="E118" s="164"/>
      <c r="F118" s="164"/>
      <c r="G118" s="164"/>
      <c r="H118" s="164"/>
      <c r="I118" s="164"/>
    </row>
    <row r="119" s="125" customFormat="1" ht="16.5" customHeight="1" spans="1:9">
      <c r="A119" s="168" t="s">
        <v>1151</v>
      </c>
      <c r="B119" s="166"/>
      <c r="C119" s="164"/>
      <c r="D119" s="164"/>
      <c r="E119" s="164"/>
      <c r="F119" s="164"/>
      <c r="G119" s="164"/>
      <c r="H119" s="164"/>
      <c r="I119" s="164"/>
    </row>
    <row r="120" s="125" customFormat="1" ht="16.5" customHeight="1" spans="1:9">
      <c r="A120" s="168" t="s">
        <v>1152</v>
      </c>
      <c r="B120" s="166"/>
      <c r="C120" s="164"/>
      <c r="D120" s="164"/>
      <c r="E120" s="164"/>
      <c r="F120" s="164"/>
      <c r="G120" s="164"/>
      <c r="H120" s="164"/>
      <c r="I120" s="164"/>
    </row>
    <row r="121" s="125" customFormat="1" ht="16.5" customHeight="1" spans="1:9">
      <c r="A121" s="168" t="s">
        <v>1141</v>
      </c>
      <c r="B121" s="166"/>
      <c r="C121" s="164"/>
      <c r="D121" s="164"/>
      <c r="E121" s="164"/>
      <c r="F121" s="164"/>
      <c r="G121" s="164"/>
      <c r="H121" s="164"/>
      <c r="I121" s="164"/>
    </row>
    <row r="122" s="125" customFormat="1" ht="16.5" customHeight="1" spans="1:9">
      <c r="A122" s="168" t="s">
        <v>1192</v>
      </c>
      <c r="B122" s="166"/>
      <c r="C122" s="164"/>
      <c r="D122" s="164"/>
      <c r="E122" s="164"/>
      <c r="F122" s="164"/>
      <c r="G122" s="164"/>
      <c r="H122" s="164"/>
      <c r="I122" s="164"/>
    </row>
    <row r="123" s="125" customFormat="1" ht="16.5" customHeight="1" spans="1:9">
      <c r="A123" s="168" t="s">
        <v>1193</v>
      </c>
      <c r="B123" s="166"/>
      <c r="C123" s="164"/>
      <c r="D123" s="164"/>
      <c r="E123" s="164"/>
      <c r="F123" s="164"/>
      <c r="G123" s="164"/>
      <c r="H123" s="164"/>
      <c r="I123" s="164"/>
    </row>
    <row r="124" s="125" customFormat="1" ht="16.5" customHeight="1" spans="1:9">
      <c r="A124" s="168" t="s">
        <v>1194</v>
      </c>
      <c r="B124" s="166"/>
      <c r="C124" s="164"/>
      <c r="D124" s="164"/>
      <c r="E124" s="164"/>
      <c r="F124" s="164"/>
      <c r="G124" s="164"/>
      <c r="H124" s="164"/>
      <c r="I124" s="164"/>
    </row>
    <row r="125" s="125" customFormat="1" ht="16.5" customHeight="1" spans="1:9">
      <c r="A125" s="168" t="s">
        <v>1148</v>
      </c>
      <c r="B125" s="166"/>
      <c r="C125" s="164"/>
      <c r="D125" s="164"/>
      <c r="E125" s="164"/>
      <c r="F125" s="164"/>
      <c r="G125" s="164"/>
      <c r="H125" s="164"/>
      <c r="I125" s="164"/>
    </row>
    <row r="126" s="125" customFormat="1" ht="16.5" customHeight="1" spans="1:9">
      <c r="A126" s="168" t="s">
        <v>1195</v>
      </c>
      <c r="B126" s="166"/>
      <c r="C126" s="164"/>
      <c r="D126" s="164"/>
      <c r="E126" s="164"/>
      <c r="F126" s="164"/>
      <c r="G126" s="164"/>
      <c r="H126" s="164"/>
      <c r="I126" s="164"/>
    </row>
    <row r="127" s="125" customFormat="1" ht="16.5" customHeight="1" spans="1:9">
      <c r="A127" s="167" t="s">
        <v>1196</v>
      </c>
      <c r="B127" s="166"/>
      <c r="C127" s="164"/>
      <c r="D127" s="164"/>
      <c r="E127" s="164"/>
      <c r="F127" s="164"/>
      <c r="G127" s="164"/>
      <c r="H127" s="164"/>
      <c r="I127" s="164"/>
    </row>
    <row r="128" s="125" customFormat="1" ht="16.5" customHeight="1" spans="1:9">
      <c r="A128" s="168" t="s">
        <v>1151</v>
      </c>
      <c r="B128" s="166"/>
      <c r="C128" s="164"/>
      <c r="D128" s="164"/>
      <c r="E128" s="164"/>
      <c r="F128" s="164"/>
      <c r="G128" s="164"/>
      <c r="H128" s="164"/>
      <c r="I128" s="164"/>
    </row>
    <row r="129" s="125" customFormat="1" ht="16.5" customHeight="1" spans="1:9">
      <c r="A129" s="168" t="s">
        <v>1152</v>
      </c>
      <c r="B129" s="166"/>
      <c r="C129" s="164"/>
      <c r="D129" s="164"/>
      <c r="E129" s="164"/>
      <c r="F129" s="164"/>
      <c r="G129" s="164"/>
      <c r="H129" s="164"/>
      <c r="I129" s="164"/>
    </row>
    <row r="130" s="125" customFormat="1" ht="16.5" customHeight="1" spans="1:9">
      <c r="A130" s="168" t="s">
        <v>1141</v>
      </c>
      <c r="B130" s="166"/>
      <c r="C130" s="164"/>
      <c r="D130" s="164"/>
      <c r="E130" s="164"/>
      <c r="F130" s="164"/>
      <c r="G130" s="164"/>
      <c r="H130" s="164"/>
      <c r="I130" s="164"/>
    </row>
    <row r="131" s="125" customFormat="1" ht="16.5" customHeight="1" spans="1:9">
      <c r="A131" s="168" t="s">
        <v>1197</v>
      </c>
      <c r="B131" s="166"/>
      <c r="C131" s="164"/>
      <c r="D131" s="164"/>
      <c r="E131" s="164"/>
      <c r="F131" s="164"/>
      <c r="G131" s="164"/>
      <c r="H131" s="164"/>
      <c r="I131" s="164"/>
    </row>
    <row r="132" s="125" customFormat="1" ht="16.5" customHeight="1" spans="1:9">
      <c r="A132" s="168" t="s">
        <v>1198</v>
      </c>
      <c r="B132" s="166"/>
      <c r="C132" s="164"/>
      <c r="D132" s="164"/>
      <c r="E132" s="164"/>
      <c r="F132" s="164"/>
      <c r="G132" s="164"/>
      <c r="H132" s="164"/>
      <c r="I132" s="164"/>
    </row>
    <row r="133" s="125" customFormat="1" ht="16.5" customHeight="1" spans="1:9">
      <c r="A133" s="168" t="s">
        <v>1199</v>
      </c>
      <c r="B133" s="166"/>
      <c r="C133" s="164"/>
      <c r="D133" s="164"/>
      <c r="E133" s="164"/>
      <c r="F133" s="164"/>
      <c r="G133" s="164"/>
      <c r="H133" s="164"/>
      <c r="I133" s="164"/>
    </row>
    <row r="134" s="125" customFormat="1" ht="16.5" customHeight="1" spans="1:9">
      <c r="A134" s="168" t="s">
        <v>1200</v>
      </c>
      <c r="B134" s="166"/>
      <c r="C134" s="164"/>
      <c r="D134" s="164"/>
      <c r="E134" s="164"/>
      <c r="F134" s="164"/>
      <c r="G134" s="164"/>
      <c r="H134" s="164"/>
      <c r="I134" s="164"/>
    </row>
    <row r="135" s="125" customFormat="1" ht="16.5" customHeight="1" spans="1:9">
      <c r="A135" s="168" t="s">
        <v>1201</v>
      </c>
      <c r="B135" s="166"/>
      <c r="C135" s="164"/>
      <c r="D135" s="164"/>
      <c r="E135" s="164"/>
      <c r="F135" s="164"/>
      <c r="G135" s="164"/>
      <c r="H135" s="164"/>
      <c r="I135" s="164"/>
    </row>
    <row r="136" s="125" customFormat="1" ht="16.5" customHeight="1" spans="1:9">
      <c r="A136" s="168" t="s">
        <v>1148</v>
      </c>
      <c r="B136" s="166"/>
      <c r="C136" s="164"/>
      <c r="D136" s="164"/>
      <c r="E136" s="164"/>
      <c r="F136" s="164"/>
      <c r="G136" s="164"/>
      <c r="H136" s="164"/>
      <c r="I136" s="164"/>
    </row>
    <row r="137" s="125" customFormat="1" ht="16.5" customHeight="1" spans="1:9">
      <c r="A137" s="168" t="s">
        <v>1202</v>
      </c>
      <c r="B137" s="166"/>
      <c r="C137" s="164"/>
      <c r="D137" s="164"/>
      <c r="E137" s="164"/>
      <c r="F137" s="164"/>
      <c r="G137" s="164"/>
      <c r="H137" s="164"/>
      <c r="I137" s="164"/>
    </row>
    <row r="138" s="125" customFormat="1" ht="16.5" customHeight="1" spans="1:9">
      <c r="A138" s="167" t="s">
        <v>1203</v>
      </c>
      <c r="B138" s="166"/>
      <c r="C138" s="164"/>
      <c r="D138" s="164"/>
      <c r="E138" s="164"/>
      <c r="F138" s="164"/>
      <c r="G138" s="164"/>
      <c r="H138" s="164"/>
      <c r="I138" s="164"/>
    </row>
    <row r="139" s="125" customFormat="1" ht="16.5" customHeight="1" spans="1:9">
      <c r="A139" s="168" t="s">
        <v>1151</v>
      </c>
      <c r="B139" s="166"/>
      <c r="C139" s="164"/>
      <c r="D139" s="164"/>
      <c r="E139" s="164"/>
      <c r="F139" s="164"/>
      <c r="G139" s="164"/>
      <c r="H139" s="164"/>
      <c r="I139" s="164"/>
    </row>
    <row r="140" s="125" customFormat="1" ht="16.5" customHeight="1" spans="1:9">
      <c r="A140" s="168" t="s">
        <v>1152</v>
      </c>
      <c r="B140" s="166"/>
      <c r="C140" s="164"/>
      <c r="D140" s="164"/>
      <c r="E140" s="164"/>
      <c r="F140" s="164"/>
      <c r="G140" s="164"/>
      <c r="H140" s="164"/>
      <c r="I140" s="164"/>
    </row>
    <row r="141" s="125" customFormat="1" ht="16.5" customHeight="1" spans="1:9">
      <c r="A141" s="168" t="s">
        <v>1141</v>
      </c>
      <c r="B141" s="166"/>
      <c r="C141" s="164"/>
      <c r="D141" s="164"/>
      <c r="E141" s="164"/>
      <c r="F141" s="164"/>
      <c r="G141" s="164"/>
      <c r="H141" s="164"/>
      <c r="I141" s="164"/>
    </row>
    <row r="142" s="125" customFormat="1" ht="16.5" customHeight="1" spans="1:9">
      <c r="A142" s="168" t="s">
        <v>1204</v>
      </c>
      <c r="B142" s="166"/>
      <c r="C142" s="164"/>
      <c r="D142" s="164"/>
      <c r="E142" s="164"/>
      <c r="F142" s="164"/>
      <c r="G142" s="164"/>
      <c r="H142" s="164"/>
      <c r="I142" s="164"/>
    </row>
    <row r="143" s="125" customFormat="1" ht="16.5" customHeight="1" spans="1:9">
      <c r="A143" s="168" t="s">
        <v>1205</v>
      </c>
      <c r="B143" s="166"/>
      <c r="C143" s="164"/>
      <c r="D143" s="164"/>
      <c r="E143" s="164"/>
      <c r="F143" s="164"/>
      <c r="G143" s="164"/>
      <c r="H143" s="164"/>
      <c r="I143" s="164"/>
    </row>
    <row r="144" s="125" customFormat="1" ht="16.5" customHeight="1" spans="1:9">
      <c r="A144" s="168" t="s">
        <v>1206</v>
      </c>
      <c r="B144" s="166"/>
      <c r="C144" s="164"/>
      <c r="D144" s="164"/>
      <c r="E144" s="164"/>
      <c r="F144" s="164"/>
      <c r="G144" s="164"/>
      <c r="H144" s="164"/>
      <c r="I144" s="164"/>
    </row>
    <row r="145" s="125" customFormat="1" ht="16.5" customHeight="1" spans="1:9">
      <c r="A145" s="168" t="s">
        <v>1207</v>
      </c>
      <c r="B145" s="166"/>
      <c r="C145" s="164"/>
      <c r="D145" s="164"/>
      <c r="E145" s="164"/>
      <c r="F145" s="164"/>
      <c r="G145" s="164"/>
      <c r="H145" s="164"/>
      <c r="I145" s="164"/>
    </row>
    <row r="146" s="125" customFormat="1" ht="16.5" customHeight="1" spans="1:9">
      <c r="A146" s="168" t="s">
        <v>1208</v>
      </c>
      <c r="B146" s="166"/>
      <c r="C146" s="164"/>
      <c r="D146" s="164"/>
      <c r="E146" s="164"/>
      <c r="F146" s="164"/>
      <c r="G146" s="164"/>
      <c r="H146" s="164"/>
      <c r="I146" s="164"/>
    </row>
    <row r="147" s="125" customFormat="1" ht="16.5" customHeight="1" spans="1:9">
      <c r="A147" s="168" t="s">
        <v>1209</v>
      </c>
      <c r="B147" s="166"/>
      <c r="C147" s="164"/>
      <c r="D147" s="164"/>
      <c r="E147" s="164"/>
      <c r="F147" s="164"/>
      <c r="G147" s="164"/>
      <c r="H147" s="164"/>
      <c r="I147" s="164"/>
    </row>
    <row r="148" s="125" customFormat="1" ht="16.5" customHeight="1" spans="1:9">
      <c r="A148" s="168" t="s">
        <v>1210</v>
      </c>
      <c r="B148" s="166"/>
      <c r="C148" s="164"/>
      <c r="D148" s="164"/>
      <c r="E148" s="164"/>
      <c r="F148" s="164"/>
      <c r="G148" s="164"/>
      <c r="H148" s="164"/>
      <c r="I148" s="164"/>
    </row>
    <row r="149" s="125" customFormat="1" ht="16.5" customHeight="1" spans="1:9">
      <c r="A149" s="168" t="s">
        <v>1211</v>
      </c>
      <c r="B149" s="166"/>
      <c r="C149" s="164"/>
      <c r="D149" s="164"/>
      <c r="E149" s="164"/>
      <c r="F149" s="164"/>
      <c r="G149" s="164"/>
      <c r="H149" s="164"/>
      <c r="I149" s="164"/>
    </row>
    <row r="150" s="125" customFormat="1" ht="16.5" customHeight="1" spans="1:9">
      <c r="A150" s="168" t="s">
        <v>1148</v>
      </c>
      <c r="B150" s="166"/>
      <c r="C150" s="164"/>
      <c r="D150" s="164"/>
      <c r="E150" s="164"/>
      <c r="F150" s="164"/>
      <c r="G150" s="164"/>
      <c r="H150" s="164"/>
      <c r="I150" s="164"/>
    </row>
    <row r="151" s="125" customFormat="1" ht="16.5" customHeight="1" spans="1:9">
      <c r="A151" s="168" t="s">
        <v>1212</v>
      </c>
      <c r="B151" s="166"/>
      <c r="C151" s="164"/>
      <c r="D151" s="164"/>
      <c r="E151" s="164"/>
      <c r="F151" s="164"/>
      <c r="G151" s="164"/>
      <c r="H151" s="164"/>
      <c r="I151" s="164"/>
    </row>
    <row r="152" s="125" customFormat="1" ht="16.5" customHeight="1" spans="1:9">
      <c r="A152" s="167" t="s">
        <v>1213</v>
      </c>
      <c r="B152" s="166"/>
      <c r="C152" s="164"/>
      <c r="D152" s="164"/>
      <c r="E152" s="164"/>
      <c r="F152" s="164"/>
      <c r="G152" s="164"/>
      <c r="H152" s="164"/>
      <c r="I152" s="164"/>
    </row>
    <row r="153" s="125" customFormat="1" ht="16.5" customHeight="1" spans="1:9">
      <c r="A153" s="168" t="s">
        <v>1151</v>
      </c>
      <c r="B153" s="166"/>
      <c r="C153" s="164"/>
      <c r="D153" s="164"/>
      <c r="E153" s="164"/>
      <c r="F153" s="164"/>
      <c r="G153" s="164"/>
      <c r="H153" s="164"/>
      <c r="I153" s="164"/>
    </row>
    <row r="154" s="125" customFormat="1" ht="16.5" customHeight="1" spans="1:9">
      <c r="A154" s="168" t="s">
        <v>1152</v>
      </c>
      <c r="B154" s="166"/>
      <c r="C154" s="164"/>
      <c r="D154" s="164"/>
      <c r="E154" s="164"/>
      <c r="F154" s="164"/>
      <c r="G154" s="164"/>
      <c r="H154" s="164"/>
      <c r="I154" s="164"/>
    </row>
    <row r="155" s="125" customFormat="1" ht="16.5" customHeight="1" spans="1:9">
      <c r="A155" s="168" t="s">
        <v>1141</v>
      </c>
      <c r="B155" s="166"/>
      <c r="C155" s="164"/>
      <c r="D155" s="164"/>
      <c r="E155" s="164"/>
      <c r="F155" s="164"/>
      <c r="G155" s="164"/>
      <c r="H155" s="164"/>
      <c r="I155" s="164"/>
    </row>
    <row r="156" s="125" customFormat="1" ht="16.5" customHeight="1" spans="1:9">
      <c r="A156" s="168" t="s">
        <v>1214</v>
      </c>
      <c r="B156" s="166"/>
      <c r="C156" s="164"/>
      <c r="D156" s="164"/>
      <c r="E156" s="164"/>
      <c r="F156" s="164"/>
      <c r="G156" s="164"/>
      <c r="H156" s="164"/>
      <c r="I156" s="164"/>
    </row>
    <row r="157" s="125" customFormat="1" ht="16.5" customHeight="1" spans="1:9">
      <c r="A157" s="168" t="s">
        <v>1148</v>
      </c>
      <c r="B157" s="166"/>
      <c r="C157" s="164"/>
      <c r="D157" s="164"/>
      <c r="E157" s="164"/>
      <c r="F157" s="164"/>
      <c r="G157" s="164"/>
      <c r="H157" s="164"/>
      <c r="I157" s="164"/>
    </row>
    <row r="158" s="125" customFormat="1" ht="16.5" customHeight="1" spans="1:9">
      <c r="A158" s="168" t="s">
        <v>1215</v>
      </c>
      <c r="B158" s="166"/>
      <c r="C158" s="164"/>
      <c r="D158" s="164"/>
      <c r="E158" s="164"/>
      <c r="F158" s="164"/>
      <c r="G158" s="164"/>
      <c r="H158" s="164"/>
      <c r="I158" s="164"/>
    </row>
    <row r="159" s="125" customFormat="1" ht="16.5" customHeight="1" spans="1:9">
      <c r="A159" s="167" t="s">
        <v>1216</v>
      </c>
      <c r="B159" s="166"/>
      <c r="C159" s="164"/>
      <c r="D159" s="164"/>
      <c r="E159" s="164"/>
      <c r="F159" s="164"/>
      <c r="G159" s="164"/>
      <c r="H159" s="164"/>
      <c r="I159" s="164"/>
    </row>
    <row r="160" s="125" customFormat="1" ht="16.5" customHeight="1" spans="1:9">
      <c r="A160" s="168" t="s">
        <v>1151</v>
      </c>
      <c r="B160" s="166"/>
      <c r="C160" s="164"/>
      <c r="D160" s="164"/>
      <c r="E160" s="164"/>
      <c r="F160" s="164"/>
      <c r="G160" s="164"/>
      <c r="H160" s="164"/>
      <c r="I160" s="164"/>
    </row>
    <row r="161" s="125" customFormat="1" ht="16.5" customHeight="1" spans="1:9">
      <c r="A161" s="168" t="s">
        <v>1152</v>
      </c>
      <c r="B161" s="166"/>
      <c r="C161" s="164"/>
      <c r="D161" s="164"/>
      <c r="E161" s="164"/>
      <c r="F161" s="164"/>
      <c r="G161" s="164"/>
      <c r="H161" s="164"/>
      <c r="I161" s="164"/>
    </row>
    <row r="162" s="125" customFormat="1" ht="16.5" customHeight="1" spans="1:9">
      <c r="A162" s="168" t="s">
        <v>1141</v>
      </c>
      <c r="B162" s="166"/>
      <c r="C162" s="164"/>
      <c r="D162" s="164"/>
      <c r="E162" s="164"/>
      <c r="F162" s="164"/>
      <c r="G162" s="164"/>
      <c r="H162" s="164"/>
      <c r="I162" s="164"/>
    </row>
    <row r="163" s="125" customFormat="1" ht="16.5" customHeight="1" spans="1:9">
      <c r="A163" s="168" t="s">
        <v>1217</v>
      </c>
      <c r="B163" s="166"/>
      <c r="C163" s="164"/>
      <c r="D163" s="164"/>
      <c r="E163" s="164"/>
      <c r="F163" s="164"/>
      <c r="G163" s="164"/>
      <c r="H163" s="164"/>
      <c r="I163" s="164"/>
    </row>
    <row r="164" s="125" customFormat="1" ht="16.5" customHeight="1" spans="1:9">
      <c r="A164" s="168" t="s">
        <v>1218</v>
      </c>
      <c r="B164" s="166"/>
      <c r="C164" s="164"/>
      <c r="D164" s="164"/>
      <c r="E164" s="164"/>
      <c r="F164" s="164"/>
      <c r="G164" s="164"/>
      <c r="H164" s="164"/>
      <c r="I164" s="164"/>
    </row>
    <row r="165" s="125" customFormat="1" ht="16.5" customHeight="1" spans="1:9">
      <c r="A165" s="168" t="s">
        <v>1148</v>
      </c>
      <c r="B165" s="166"/>
      <c r="C165" s="164"/>
      <c r="D165" s="164"/>
      <c r="E165" s="164"/>
      <c r="F165" s="164"/>
      <c r="G165" s="164"/>
      <c r="H165" s="164"/>
      <c r="I165" s="164"/>
    </row>
    <row r="166" s="125" customFormat="1" ht="16.5" customHeight="1" spans="1:9">
      <c r="A166" s="168" t="s">
        <v>1219</v>
      </c>
      <c r="B166" s="166"/>
      <c r="C166" s="164"/>
      <c r="D166" s="164"/>
      <c r="E166" s="164"/>
      <c r="F166" s="164"/>
      <c r="G166" s="164"/>
      <c r="H166" s="164"/>
      <c r="I166" s="164"/>
    </row>
    <row r="167" s="125" customFormat="1" ht="16.5" customHeight="1" spans="1:9">
      <c r="A167" s="167" t="s">
        <v>1220</v>
      </c>
      <c r="B167" s="166"/>
      <c r="C167" s="164"/>
      <c r="D167" s="164"/>
      <c r="E167" s="164"/>
      <c r="F167" s="164"/>
      <c r="G167" s="164"/>
      <c r="H167" s="164"/>
      <c r="I167" s="164"/>
    </row>
    <row r="168" s="125" customFormat="1" ht="16.5" customHeight="1" spans="1:9">
      <c r="A168" s="168" t="s">
        <v>1151</v>
      </c>
      <c r="B168" s="166"/>
      <c r="C168" s="164"/>
      <c r="D168" s="164"/>
      <c r="E168" s="164"/>
      <c r="F168" s="164"/>
      <c r="G168" s="164"/>
      <c r="H168" s="164"/>
      <c r="I168" s="164"/>
    </row>
    <row r="169" s="125" customFormat="1" ht="16.5" customHeight="1" spans="1:9">
      <c r="A169" s="168" t="s">
        <v>1152</v>
      </c>
      <c r="B169" s="166"/>
      <c r="C169" s="164"/>
      <c r="D169" s="164"/>
      <c r="E169" s="164"/>
      <c r="F169" s="164"/>
      <c r="G169" s="164"/>
      <c r="H169" s="164"/>
      <c r="I169" s="164"/>
    </row>
    <row r="170" s="125" customFormat="1" ht="16.5" customHeight="1" spans="1:9">
      <c r="A170" s="168" t="s">
        <v>1141</v>
      </c>
      <c r="B170" s="166"/>
      <c r="C170" s="164"/>
      <c r="D170" s="164"/>
      <c r="E170" s="164"/>
      <c r="F170" s="164"/>
      <c r="G170" s="164"/>
      <c r="H170" s="164"/>
      <c r="I170" s="164"/>
    </row>
    <row r="171" s="125" customFormat="1" ht="16.5" customHeight="1" spans="1:9">
      <c r="A171" s="168" t="s">
        <v>1221</v>
      </c>
      <c r="B171" s="166"/>
      <c r="C171" s="164"/>
      <c r="D171" s="164"/>
      <c r="E171" s="164"/>
      <c r="F171" s="164"/>
      <c r="G171" s="164"/>
      <c r="H171" s="164"/>
      <c r="I171" s="164"/>
    </row>
    <row r="172" s="125" customFormat="1" ht="16.5" customHeight="1" spans="1:9">
      <c r="A172" s="168" t="s">
        <v>1222</v>
      </c>
      <c r="B172" s="166"/>
      <c r="C172" s="164"/>
      <c r="D172" s="164"/>
      <c r="E172" s="164"/>
      <c r="F172" s="164"/>
      <c r="G172" s="164"/>
      <c r="H172" s="164"/>
      <c r="I172" s="164"/>
    </row>
    <row r="173" s="125" customFormat="1" ht="16.5" customHeight="1" spans="1:9">
      <c r="A173" s="167" t="s">
        <v>1223</v>
      </c>
      <c r="B173" s="166"/>
      <c r="C173" s="164"/>
      <c r="D173" s="164"/>
      <c r="E173" s="164"/>
      <c r="F173" s="164"/>
      <c r="G173" s="164"/>
      <c r="H173" s="164"/>
      <c r="I173" s="164"/>
    </row>
    <row r="174" s="125" customFormat="1" ht="16.5" customHeight="1" spans="1:9">
      <c r="A174" s="168" t="s">
        <v>1151</v>
      </c>
      <c r="B174" s="166"/>
      <c r="C174" s="164"/>
      <c r="D174" s="164"/>
      <c r="E174" s="164"/>
      <c r="F174" s="164"/>
      <c r="G174" s="164"/>
      <c r="H174" s="164"/>
      <c r="I174" s="164"/>
    </row>
    <row r="175" s="125" customFormat="1" ht="16.5" customHeight="1" spans="1:9">
      <c r="A175" s="168" t="s">
        <v>1152</v>
      </c>
      <c r="B175" s="166"/>
      <c r="C175" s="164"/>
      <c r="D175" s="164"/>
      <c r="E175" s="164"/>
      <c r="F175" s="164"/>
      <c r="G175" s="164"/>
      <c r="H175" s="164"/>
      <c r="I175" s="164"/>
    </row>
    <row r="176" s="125" customFormat="1" ht="16.5" customHeight="1" spans="1:9">
      <c r="A176" s="168" t="s">
        <v>1141</v>
      </c>
      <c r="B176" s="166"/>
      <c r="C176" s="164"/>
      <c r="D176" s="164"/>
      <c r="E176" s="164"/>
      <c r="F176" s="164"/>
      <c r="G176" s="164"/>
      <c r="H176" s="164"/>
      <c r="I176" s="164"/>
    </row>
    <row r="177" s="125" customFormat="1" ht="16.5" customHeight="1" spans="1:9">
      <c r="A177" s="168" t="s">
        <v>1224</v>
      </c>
      <c r="B177" s="166"/>
      <c r="C177" s="164"/>
      <c r="D177" s="164"/>
      <c r="E177" s="164"/>
      <c r="F177" s="164"/>
      <c r="G177" s="164"/>
      <c r="H177" s="164"/>
      <c r="I177" s="164"/>
    </row>
    <row r="178" s="125" customFormat="1" ht="16.5" customHeight="1" spans="1:9">
      <c r="A178" s="168" t="s">
        <v>1148</v>
      </c>
      <c r="B178" s="166"/>
      <c r="C178" s="164"/>
      <c r="D178" s="164"/>
      <c r="E178" s="164"/>
      <c r="F178" s="164"/>
      <c r="G178" s="164"/>
      <c r="H178" s="164"/>
      <c r="I178" s="164"/>
    </row>
    <row r="179" s="125" customFormat="1" ht="16.5" customHeight="1" spans="1:9">
      <c r="A179" s="168" t="s">
        <v>1225</v>
      </c>
      <c r="B179" s="166"/>
      <c r="C179" s="164"/>
      <c r="D179" s="164"/>
      <c r="E179" s="164"/>
      <c r="F179" s="164"/>
      <c r="G179" s="164"/>
      <c r="H179" s="164"/>
      <c r="I179" s="164"/>
    </row>
    <row r="180" s="125" customFormat="1" ht="16.5" customHeight="1" spans="1:9">
      <c r="A180" s="167" t="s">
        <v>1226</v>
      </c>
      <c r="B180" s="166"/>
      <c r="C180" s="164"/>
      <c r="D180" s="164"/>
      <c r="E180" s="164"/>
      <c r="F180" s="164"/>
      <c r="G180" s="164"/>
      <c r="H180" s="164"/>
      <c r="I180" s="164"/>
    </row>
    <row r="181" s="125" customFormat="1" ht="16.5" customHeight="1" spans="1:9">
      <c r="A181" s="168" t="s">
        <v>1151</v>
      </c>
      <c r="B181" s="166"/>
      <c r="C181" s="164"/>
      <c r="D181" s="164"/>
      <c r="E181" s="164"/>
      <c r="F181" s="164"/>
      <c r="G181" s="164"/>
      <c r="H181" s="164"/>
      <c r="I181" s="164"/>
    </row>
    <row r="182" s="125" customFormat="1" ht="16.5" customHeight="1" spans="1:9">
      <c r="A182" s="168" t="s">
        <v>1152</v>
      </c>
      <c r="B182" s="166"/>
      <c r="C182" s="164"/>
      <c r="D182" s="164"/>
      <c r="E182" s="164"/>
      <c r="F182" s="164"/>
      <c r="G182" s="164"/>
      <c r="H182" s="164"/>
      <c r="I182" s="164"/>
    </row>
    <row r="183" s="125" customFormat="1" ht="16.5" customHeight="1" spans="1:9">
      <c r="A183" s="168" t="s">
        <v>1141</v>
      </c>
      <c r="B183" s="166"/>
      <c r="C183" s="164"/>
      <c r="D183" s="164"/>
      <c r="E183" s="164"/>
      <c r="F183" s="164"/>
      <c r="G183" s="164"/>
      <c r="H183" s="164"/>
      <c r="I183" s="164"/>
    </row>
    <row r="184" s="125" customFormat="1" ht="16.5" customHeight="1" spans="1:9">
      <c r="A184" s="168" t="s">
        <v>1227</v>
      </c>
      <c r="B184" s="166"/>
      <c r="C184" s="164"/>
      <c r="D184" s="164"/>
      <c r="E184" s="164"/>
      <c r="F184" s="164"/>
      <c r="G184" s="164"/>
      <c r="H184" s="164"/>
      <c r="I184" s="164"/>
    </row>
    <row r="185" s="125" customFormat="1" ht="16.5" customHeight="1" spans="1:9">
      <c r="A185" s="168" t="s">
        <v>1148</v>
      </c>
      <c r="B185" s="166"/>
      <c r="C185" s="164"/>
      <c r="D185" s="164"/>
      <c r="E185" s="164"/>
      <c r="F185" s="164"/>
      <c r="G185" s="164"/>
      <c r="H185" s="164"/>
      <c r="I185" s="164"/>
    </row>
    <row r="186" s="125" customFormat="1" ht="16.5" customHeight="1" spans="1:9">
      <c r="A186" s="168" t="s">
        <v>1228</v>
      </c>
      <c r="B186" s="166">
        <v>0.5</v>
      </c>
      <c r="C186" s="164"/>
      <c r="D186" s="164"/>
      <c r="E186" s="164"/>
      <c r="F186" s="164"/>
      <c r="G186" s="164"/>
      <c r="H186" s="164"/>
      <c r="I186" s="164"/>
    </row>
    <row r="187" s="125" customFormat="1" ht="16.5" customHeight="1" spans="1:9">
      <c r="A187" s="167" t="s">
        <v>1229</v>
      </c>
      <c r="B187" s="166"/>
      <c r="C187" s="164"/>
      <c r="D187" s="164"/>
      <c r="E187" s="164"/>
      <c r="F187" s="164"/>
      <c r="G187" s="164"/>
      <c r="H187" s="164"/>
      <c r="I187" s="164"/>
    </row>
    <row r="188" s="125" customFormat="1" ht="16.5" customHeight="1" spans="1:9">
      <c r="A188" s="168" t="s">
        <v>1151</v>
      </c>
      <c r="B188" s="166"/>
      <c r="C188" s="164"/>
      <c r="D188" s="164"/>
      <c r="E188" s="164"/>
      <c r="F188" s="164"/>
      <c r="G188" s="164"/>
      <c r="H188" s="164"/>
      <c r="I188" s="164"/>
    </row>
    <row r="189" s="125" customFormat="1" ht="16.5" customHeight="1" spans="1:9">
      <c r="A189" s="168" t="s">
        <v>1152</v>
      </c>
      <c r="B189" s="166">
        <v>2.6</v>
      </c>
      <c r="C189" s="164"/>
      <c r="D189" s="164"/>
      <c r="E189" s="164"/>
      <c r="F189" s="164"/>
      <c r="G189" s="164"/>
      <c r="H189" s="164"/>
      <c r="I189" s="164"/>
    </row>
    <row r="190" s="125" customFormat="1" ht="16.5" customHeight="1" spans="1:9">
      <c r="A190" s="168" t="s">
        <v>1141</v>
      </c>
      <c r="B190" s="166"/>
      <c r="C190" s="164"/>
      <c r="D190" s="164"/>
      <c r="E190" s="164"/>
      <c r="F190" s="164"/>
      <c r="G190" s="164"/>
      <c r="H190" s="164"/>
      <c r="I190" s="164"/>
    </row>
    <row r="191" s="125" customFormat="1" ht="16.5" customHeight="1" spans="1:9">
      <c r="A191" s="168" t="s">
        <v>1230</v>
      </c>
      <c r="B191" s="166"/>
      <c r="C191" s="164"/>
      <c r="D191" s="164"/>
      <c r="E191" s="164"/>
      <c r="F191" s="164"/>
      <c r="G191" s="164"/>
      <c r="H191" s="164"/>
      <c r="I191" s="164"/>
    </row>
    <row r="192" s="125" customFormat="1" ht="16.5" customHeight="1" spans="1:9">
      <c r="A192" s="168" t="s">
        <v>1148</v>
      </c>
      <c r="B192" s="166"/>
      <c r="C192" s="164"/>
      <c r="D192" s="164"/>
      <c r="E192" s="164"/>
      <c r="F192" s="164"/>
      <c r="G192" s="164"/>
      <c r="H192" s="164"/>
      <c r="I192" s="164"/>
    </row>
    <row r="193" s="125" customFormat="1" ht="16.5" customHeight="1" spans="1:9">
      <c r="A193" s="168" t="s">
        <v>1231</v>
      </c>
      <c r="B193" s="166"/>
      <c r="C193" s="164"/>
      <c r="D193" s="164"/>
      <c r="E193" s="164"/>
      <c r="F193" s="164"/>
      <c r="G193" s="164"/>
      <c r="H193" s="164"/>
      <c r="I193" s="164"/>
    </row>
    <row r="194" s="125" customFormat="1" ht="16.5" customHeight="1" spans="1:9">
      <c r="A194" s="167" t="s">
        <v>1232</v>
      </c>
      <c r="B194" s="166"/>
      <c r="C194" s="164"/>
      <c r="D194" s="164"/>
      <c r="E194" s="164"/>
      <c r="F194" s="164"/>
      <c r="G194" s="164"/>
      <c r="H194" s="164"/>
      <c r="I194" s="164"/>
    </row>
    <row r="195" s="125" customFormat="1" ht="16.5" customHeight="1" spans="1:9">
      <c r="A195" s="168" t="s">
        <v>1151</v>
      </c>
      <c r="B195" s="166"/>
      <c r="C195" s="164"/>
      <c r="D195" s="164"/>
      <c r="E195" s="164"/>
      <c r="F195" s="164"/>
      <c r="G195" s="164"/>
      <c r="H195" s="164"/>
      <c r="I195" s="164"/>
    </row>
    <row r="196" s="125" customFormat="1" ht="16.5" customHeight="1" spans="1:9">
      <c r="A196" s="168" t="s">
        <v>1152</v>
      </c>
      <c r="B196" s="166"/>
      <c r="C196" s="164"/>
      <c r="D196" s="164"/>
      <c r="E196" s="164"/>
      <c r="F196" s="164"/>
      <c r="G196" s="164"/>
      <c r="H196" s="164"/>
      <c r="I196" s="164"/>
    </row>
    <row r="197" s="125" customFormat="1" ht="16.5" customHeight="1" spans="1:9">
      <c r="A197" s="168" t="s">
        <v>1141</v>
      </c>
      <c r="B197" s="166"/>
      <c r="C197" s="164"/>
      <c r="D197" s="164"/>
      <c r="E197" s="164"/>
      <c r="F197" s="164"/>
      <c r="G197" s="164"/>
      <c r="H197" s="164"/>
      <c r="I197" s="164"/>
    </row>
    <row r="198" s="125" customFormat="1" ht="16.5" customHeight="1" spans="1:9">
      <c r="A198" s="168" t="s">
        <v>1233</v>
      </c>
      <c r="B198" s="166"/>
      <c r="C198" s="164"/>
      <c r="D198" s="164"/>
      <c r="E198" s="164"/>
      <c r="F198" s="164"/>
      <c r="G198" s="164"/>
      <c r="H198" s="164"/>
      <c r="I198" s="164"/>
    </row>
    <row r="199" s="125" customFormat="1" ht="16.5" customHeight="1" spans="1:9">
      <c r="A199" s="168" t="s">
        <v>1148</v>
      </c>
      <c r="B199" s="166"/>
      <c r="C199" s="164"/>
      <c r="D199" s="164"/>
      <c r="E199" s="164"/>
      <c r="F199" s="164"/>
      <c r="G199" s="164"/>
      <c r="H199" s="164"/>
      <c r="I199" s="164"/>
    </row>
    <row r="200" s="125" customFormat="1" ht="16.5" customHeight="1" spans="1:9">
      <c r="A200" s="168" t="s">
        <v>1234</v>
      </c>
      <c r="B200" s="166"/>
      <c r="C200" s="164"/>
      <c r="D200" s="164"/>
      <c r="E200" s="164"/>
      <c r="F200" s="164"/>
      <c r="G200" s="164"/>
      <c r="H200" s="164"/>
      <c r="I200" s="164"/>
    </row>
    <row r="201" s="125" customFormat="1" ht="16.5" customHeight="1" spans="1:9">
      <c r="A201" s="167" t="s">
        <v>1235</v>
      </c>
      <c r="B201" s="166"/>
      <c r="C201" s="164"/>
      <c r="D201" s="164"/>
      <c r="E201" s="164"/>
      <c r="F201" s="164"/>
      <c r="G201" s="164"/>
      <c r="H201" s="164"/>
      <c r="I201" s="164"/>
    </row>
    <row r="202" s="125" customFormat="1" ht="16.5" customHeight="1" spans="1:9">
      <c r="A202" s="168" t="s">
        <v>1151</v>
      </c>
      <c r="B202" s="166"/>
      <c r="C202" s="164"/>
      <c r="D202" s="164"/>
      <c r="E202" s="164"/>
      <c r="F202" s="164"/>
      <c r="G202" s="164"/>
      <c r="H202" s="164"/>
      <c r="I202" s="164"/>
    </row>
    <row r="203" s="125" customFormat="1" ht="16.5" customHeight="1" spans="1:9">
      <c r="A203" s="168" t="s">
        <v>1152</v>
      </c>
      <c r="B203" s="166"/>
      <c r="C203" s="164"/>
      <c r="D203" s="164"/>
      <c r="E203" s="164"/>
      <c r="F203" s="164"/>
      <c r="G203" s="164"/>
      <c r="H203" s="164"/>
      <c r="I203" s="164"/>
    </row>
    <row r="204" s="125" customFormat="1" ht="16.5" customHeight="1" spans="1:9">
      <c r="A204" s="168" t="s">
        <v>1141</v>
      </c>
      <c r="B204" s="166"/>
      <c r="C204" s="164"/>
      <c r="D204" s="164"/>
      <c r="E204" s="164"/>
      <c r="F204" s="164"/>
      <c r="G204" s="164"/>
      <c r="H204" s="164"/>
      <c r="I204" s="164"/>
    </row>
    <row r="205" s="125" customFormat="1" ht="16.5" customHeight="1" spans="1:9">
      <c r="A205" s="168" t="s">
        <v>1148</v>
      </c>
      <c r="B205" s="166"/>
      <c r="C205" s="164"/>
      <c r="D205" s="164"/>
      <c r="E205" s="164"/>
      <c r="F205" s="164"/>
      <c r="G205" s="164"/>
      <c r="H205" s="164"/>
      <c r="I205" s="164"/>
    </row>
    <row r="206" s="125" customFormat="1" ht="16.5" customHeight="1" spans="1:9">
      <c r="A206" s="168" t="s">
        <v>1236</v>
      </c>
      <c r="B206" s="166"/>
      <c r="C206" s="164"/>
      <c r="D206" s="164"/>
      <c r="E206" s="164"/>
      <c r="F206" s="164"/>
      <c r="G206" s="164"/>
      <c r="H206" s="164"/>
      <c r="I206" s="164"/>
    </row>
    <row r="207" s="125" customFormat="1" ht="16.5" customHeight="1" spans="1:9">
      <c r="A207" s="167" t="s">
        <v>1237</v>
      </c>
      <c r="B207" s="166"/>
      <c r="C207" s="164"/>
      <c r="D207" s="164"/>
      <c r="E207" s="164"/>
      <c r="F207" s="164"/>
      <c r="G207" s="164"/>
      <c r="H207" s="164"/>
      <c r="I207" s="164"/>
    </row>
    <row r="208" s="125" customFormat="1" ht="16.5" customHeight="1" spans="1:9">
      <c r="A208" s="168" t="s">
        <v>1151</v>
      </c>
      <c r="B208" s="166"/>
      <c r="C208" s="164"/>
      <c r="D208" s="164"/>
      <c r="E208" s="164"/>
      <c r="F208" s="164"/>
      <c r="G208" s="164"/>
      <c r="H208" s="164"/>
      <c r="I208" s="164"/>
    </row>
    <row r="209" s="125" customFormat="1" ht="16.5" customHeight="1" spans="1:9">
      <c r="A209" s="168" t="s">
        <v>1152</v>
      </c>
      <c r="B209" s="166"/>
      <c r="C209" s="164"/>
      <c r="D209" s="164"/>
      <c r="E209" s="164"/>
      <c r="F209" s="164"/>
      <c r="G209" s="164"/>
      <c r="H209" s="164"/>
      <c r="I209" s="164"/>
    </row>
    <row r="210" s="125" customFormat="1" ht="16.5" customHeight="1" spans="1:9">
      <c r="A210" s="168" t="s">
        <v>1141</v>
      </c>
      <c r="B210" s="166"/>
      <c r="C210" s="164"/>
      <c r="D210" s="164"/>
      <c r="E210" s="164"/>
      <c r="F210" s="164"/>
      <c r="G210" s="164"/>
      <c r="H210" s="164"/>
      <c r="I210" s="164"/>
    </row>
    <row r="211" s="125" customFormat="1" ht="16.5" customHeight="1" spans="1:9">
      <c r="A211" s="168" t="s">
        <v>1238</v>
      </c>
      <c r="B211" s="166"/>
      <c r="C211" s="164"/>
      <c r="D211" s="164"/>
      <c r="E211" s="164"/>
      <c r="F211" s="164"/>
      <c r="G211" s="164"/>
      <c r="H211" s="164"/>
      <c r="I211" s="164"/>
    </row>
    <row r="212" s="125" customFormat="1" ht="16.5" customHeight="1" spans="1:9">
      <c r="A212" s="168" t="s">
        <v>1239</v>
      </c>
      <c r="B212" s="166"/>
      <c r="C212" s="164"/>
      <c r="D212" s="164"/>
      <c r="E212" s="164"/>
      <c r="F212" s="164"/>
      <c r="G212" s="164"/>
      <c r="H212" s="164"/>
      <c r="I212" s="164"/>
    </row>
    <row r="213" s="125" customFormat="1" ht="16.5" customHeight="1" spans="1:9">
      <c r="A213" s="168" t="s">
        <v>1148</v>
      </c>
      <c r="B213" s="166"/>
      <c r="C213" s="164"/>
      <c r="D213" s="164"/>
      <c r="E213" s="164"/>
      <c r="F213" s="164"/>
      <c r="G213" s="164"/>
      <c r="H213" s="164"/>
      <c r="I213" s="164"/>
    </row>
    <row r="214" s="125" customFormat="1" ht="16.5" customHeight="1" spans="1:9">
      <c r="A214" s="168" t="s">
        <v>1240</v>
      </c>
      <c r="B214" s="166"/>
      <c r="C214" s="164"/>
      <c r="D214" s="164"/>
      <c r="E214" s="164"/>
      <c r="F214" s="164"/>
      <c r="G214" s="164"/>
      <c r="H214" s="164"/>
      <c r="I214" s="164"/>
    </row>
    <row r="215" s="125" customFormat="1" ht="16.5" customHeight="1" spans="1:9">
      <c r="A215" s="167" t="s">
        <v>1241</v>
      </c>
      <c r="B215" s="166"/>
      <c r="C215" s="164"/>
      <c r="D215" s="164"/>
      <c r="E215" s="164"/>
      <c r="F215" s="164"/>
      <c r="G215" s="164"/>
      <c r="H215" s="164"/>
      <c r="I215" s="164"/>
    </row>
    <row r="216" s="125" customFormat="1" ht="16.5" customHeight="1" spans="1:9">
      <c r="A216" s="168" t="s">
        <v>1151</v>
      </c>
      <c r="B216" s="166"/>
      <c r="C216" s="164"/>
      <c r="D216" s="164"/>
      <c r="E216" s="164"/>
      <c r="F216" s="164"/>
      <c r="G216" s="164"/>
      <c r="H216" s="164"/>
      <c r="I216" s="164"/>
    </row>
    <row r="217" s="125" customFormat="1" ht="16.5" customHeight="1" spans="1:9">
      <c r="A217" s="168" t="s">
        <v>1152</v>
      </c>
      <c r="B217" s="166"/>
      <c r="C217" s="164"/>
      <c r="D217" s="164"/>
      <c r="E217" s="164"/>
      <c r="F217" s="164"/>
      <c r="G217" s="164"/>
      <c r="H217" s="164"/>
      <c r="I217" s="164"/>
    </row>
    <row r="218" s="125" customFormat="1" ht="16.5" customHeight="1" spans="1:9">
      <c r="A218" s="168" t="s">
        <v>1141</v>
      </c>
      <c r="B218" s="166"/>
      <c r="C218" s="164"/>
      <c r="D218" s="164"/>
      <c r="E218" s="164"/>
      <c r="F218" s="164"/>
      <c r="G218" s="164"/>
      <c r="H218" s="164"/>
      <c r="I218" s="164"/>
    </row>
    <row r="219" s="125" customFormat="1" ht="16.5" customHeight="1" spans="1:9">
      <c r="A219" s="168" t="s">
        <v>1148</v>
      </c>
      <c r="B219" s="166"/>
      <c r="C219" s="164"/>
      <c r="D219" s="164"/>
      <c r="E219" s="164"/>
      <c r="F219" s="164"/>
      <c r="G219" s="164"/>
      <c r="H219" s="164"/>
      <c r="I219" s="164"/>
    </row>
    <row r="220" s="125" customFormat="1" ht="16.5" customHeight="1" spans="1:9">
      <c r="A220" s="168" t="s">
        <v>1242</v>
      </c>
      <c r="B220" s="166"/>
      <c r="C220" s="164"/>
      <c r="D220" s="164"/>
      <c r="E220" s="164"/>
      <c r="F220" s="164"/>
      <c r="G220" s="164"/>
      <c r="H220" s="164"/>
      <c r="I220" s="164"/>
    </row>
    <row r="221" s="125" customFormat="1" ht="16.5" customHeight="1" spans="1:9">
      <c r="A221" s="167" t="s">
        <v>1243</v>
      </c>
      <c r="B221" s="166"/>
      <c r="C221" s="164"/>
      <c r="D221" s="164"/>
      <c r="E221" s="164"/>
      <c r="F221" s="164"/>
      <c r="G221" s="164"/>
      <c r="H221" s="164"/>
      <c r="I221" s="164"/>
    </row>
    <row r="222" s="125" customFormat="1" ht="16.5" customHeight="1" spans="1:9">
      <c r="A222" s="168" t="s">
        <v>1151</v>
      </c>
      <c r="B222" s="166"/>
      <c r="C222" s="164"/>
      <c r="D222" s="164"/>
      <c r="E222" s="164"/>
      <c r="F222" s="164"/>
      <c r="G222" s="164"/>
      <c r="H222" s="164"/>
      <c r="I222" s="164"/>
    </row>
    <row r="223" s="125" customFormat="1" ht="16.5" customHeight="1" spans="1:9">
      <c r="A223" s="168" t="s">
        <v>1152</v>
      </c>
      <c r="B223" s="166"/>
      <c r="C223" s="164"/>
      <c r="D223" s="164"/>
      <c r="E223" s="164"/>
      <c r="F223" s="164"/>
      <c r="G223" s="164"/>
      <c r="H223" s="164"/>
      <c r="I223" s="164"/>
    </row>
    <row r="224" s="125" customFormat="1" ht="16.5" customHeight="1" spans="1:9">
      <c r="A224" s="168" t="s">
        <v>1141</v>
      </c>
      <c r="B224" s="166"/>
      <c r="C224" s="164"/>
      <c r="D224" s="164"/>
      <c r="E224" s="164"/>
      <c r="F224" s="164"/>
      <c r="G224" s="164"/>
      <c r="H224" s="164"/>
      <c r="I224" s="164"/>
    </row>
    <row r="225" s="125" customFormat="1" ht="16.5" customHeight="1" spans="1:9">
      <c r="A225" s="168" t="s">
        <v>1148</v>
      </c>
      <c r="B225" s="166"/>
      <c r="C225" s="164"/>
      <c r="D225" s="164"/>
      <c r="E225" s="164"/>
      <c r="F225" s="164"/>
      <c r="G225" s="164"/>
      <c r="H225" s="164"/>
      <c r="I225" s="164"/>
    </row>
    <row r="226" s="125" customFormat="1" ht="16.5" customHeight="1" spans="1:9">
      <c r="A226" s="168" t="s">
        <v>1243</v>
      </c>
      <c r="B226" s="166"/>
      <c r="C226" s="164"/>
      <c r="D226" s="164"/>
      <c r="E226" s="164"/>
      <c r="F226" s="164"/>
      <c r="G226" s="164"/>
      <c r="H226" s="164"/>
      <c r="I226" s="164"/>
    </row>
    <row r="227" s="125" customFormat="1" ht="16.5" customHeight="1" spans="1:9">
      <c r="A227" s="167" t="s">
        <v>1244</v>
      </c>
      <c r="B227" s="166"/>
      <c r="C227" s="164"/>
      <c r="D227" s="164"/>
      <c r="E227" s="164"/>
      <c r="F227" s="164"/>
      <c r="G227" s="164"/>
      <c r="H227" s="164"/>
      <c r="I227" s="164"/>
    </row>
    <row r="228" s="125" customFormat="1" ht="16.5" customHeight="1" spans="1:9">
      <c r="A228" s="168" t="s">
        <v>1151</v>
      </c>
      <c r="B228" s="166"/>
      <c r="C228" s="164"/>
      <c r="D228" s="164"/>
      <c r="E228" s="164"/>
      <c r="F228" s="164"/>
      <c r="G228" s="164"/>
      <c r="H228" s="164"/>
      <c r="I228" s="164"/>
    </row>
    <row r="229" s="125" customFormat="1" ht="16.5" customHeight="1" spans="1:9">
      <c r="A229" s="168" t="s">
        <v>1152</v>
      </c>
      <c r="B229" s="166"/>
      <c r="C229" s="164"/>
      <c r="D229" s="164"/>
      <c r="E229" s="164"/>
      <c r="F229" s="164"/>
      <c r="G229" s="164"/>
      <c r="H229" s="164"/>
      <c r="I229" s="164"/>
    </row>
    <row r="230" s="125" customFormat="1" ht="16.5" customHeight="1" spans="1:9">
      <c r="A230" s="168" t="s">
        <v>1141</v>
      </c>
      <c r="B230" s="166"/>
      <c r="C230" s="164"/>
      <c r="D230" s="164"/>
      <c r="E230" s="164"/>
      <c r="F230" s="164"/>
      <c r="G230" s="164"/>
      <c r="H230" s="164"/>
      <c r="I230" s="164"/>
    </row>
    <row r="231" s="125" customFormat="1" ht="16.5" customHeight="1" spans="1:9">
      <c r="A231" s="168" t="s">
        <v>1148</v>
      </c>
      <c r="B231" s="166"/>
      <c r="C231" s="164"/>
      <c r="D231" s="164"/>
      <c r="E231" s="164"/>
      <c r="F231" s="164"/>
      <c r="G231" s="164"/>
      <c r="H231" s="164"/>
      <c r="I231" s="164"/>
    </row>
    <row r="232" s="125" customFormat="1" ht="16.5" customHeight="1" spans="1:9">
      <c r="A232" s="168" t="s">
        <v>1245</v>
      </c>
      <c r="B232" s="166"/>
      <c r="C232" s="164"/>
      <c r="D232" s="164"/>
      <c r="E232" s="164"/>
      <c r="F232" s="164"/>
      <c r="G232" s="164"/>
      <c r="H232" s="164"/>
      <c r="I232" s="164"/>
    </row>
    <row r="233" s="125" customFormat="1" ht="16.5" customHeight="1" spans="1:9">
      <c r="A233" s="167" t="s">
        <v>1246</v>
      </c>
      <c r="B233" s="166"/>
      <c r="C233" s="164"/>
      <c r="D233" s="164"/>
      <c r="E233" s="164"/>
      <c r="F233" s="164"/>
      <c r="G233" s="164"/>
      <c r="H233" s="164"/>
      <c r="I233" s="164"/>
    </row>
    <row r="234" s="125" customFormat="1" ht="16.5" customHeight="1" spans="1:9">
      <c r="A234" s="168" t="s">
        <v>1151</v>
      </c>
      <c r="B234" s="166"/>
      <c r="C234" s="164"/>
      <c r="D234" s="164"/>
      <c r="E234" s="164"/>
      <c r="F234" s="164"/>
      <c r="G234" s="164"/>
      <c r="H234" s="164"/>
      <c r="I234" s="164"/>
    </row>
    <row r="235" s="125" customFormat="1" ht="16.5" customHeight="1" spans="1:9">
      <c r="A235" s="168" t="s">
        <v>1152</v>
      </c>
      <c r="B235" s="166"/>
      <c r="C235" s="164"/>
      <c r="D235" s="164"/>
      <c r="E235" s="164"/>
      <c r="F235" s="164"/>
      <c r="G235" s="164"/>
      <c r="H235" s="164"/>
      <c r="I235" s="164"/>
    </row>
    <row r="236" s="125" customFormat="1" ht="16.5" customHeight="1" spans="1:9">
      <c r="A236" s="168" t="s">
        <v>1141</v>
      </c>
      <c r="B236" s="166"/>
      <c r="C236" s="164"/>
      <c r="D236" s="164"/>
      <c r="E236" s="164"/>
      <c r="F236" s="164"/>
      <c r="G236" s="164"/>
      <c r="H236" s="164"/>
      <c r="I236" s="164"/>
    </row>
    <row r="237" s="125" customFormat="1" ht="16.5" customHeight="1" spans="1:9">
      <c r="A237" s="168" t="s">
        <v>1247</v>
      </c>
      <c r="B237" s="166"/>
      <c r="C237" s="164"/>
      <c r="D237" s="164"/>
      <c r="E237" s="164"/>
      <c r="F237" s="164"/>
      <c r="G237" s="164"/>
      <c r="H237" s="164"/>
      <c r="I237" s="164"/>
    </row>
    <row r="238" s="125" customFormat="1" ht="16.5" customHeight="1" spans="1:9">
      <c r="A238" s="168" t="s">
        <v>1248</v>
      </c>
      <c r="B238" s="166"/>
      <c r="C238" s="164"/>
      <c r="D238" s="164"/>
      <c r="E238" s="164"/>
      <c r="F238" s="164"/>
      <c r="G238" s="164"/>
      <c r="H238" s="164"/>
      <c r="I238" s="164"/>
    </row>
    <row r="239" s="125" customFormat="1" ht="16.5" customHeight="1" spans="1:9">
      <c r="A239" s="168" t="s">
        <v>1249</v>
      </c>
      <c r="B239" s="166"/>
      <c r="C239" s="164"/>
      <c r="D239" s="164"/>
      <c r="E239" s="164"/>
      <c r="F239" s="164"/>
      <c r="G239" s="164"/>
      <c r="H239" s="164"/>
      <c r="I239" s="164"/>
    </row>
    <row r="240" s="125" customFormat="1" ht="16.5" customHeight="1" spans="1:9">
      <c r="A240" s="168" t="s">
        <v>1250</v>
      </c>
      <c r="B240" s="166"/>
      <c r="C240" s="164"/>
      <c r="D240" s="164"/>
      <c r="E240" s="164"/>
      <c r="F240" s="164"/>
      <c r="G240" s="164"/>
      <c r="H240" s="164"/>
      <c r="I240" s="164"/>
    </row>
    <row r="241" s="125" customFormat="1" ht="16.5" customHeight="1" spans="1:9">
      <c r="A241" s="168" t="s">
        <v>1163</v>
      </c>
      <c r="B241" s="166"/>
      <c r="C241" s="164"/>
      <c r="D241" s="164"/>
      <c r="E241" s="164"/>
      <c r="F241" s="164"/>
      <c r="G241" s="164"/>
      <c r="H241" s="164"/>
      <c r="I241" s="164"/>
    </row>
    <row r="242" s="125" customFormat="1" ht="16.5" customHeight="1" spans="1:9">
      <c r="A242" s="168" t="s">
        <v>1251</v>
      </c>
      <c r="B242" s="166"/>
      <c r="C242" s="164"/>
      <c r="D242" s="164"/>
      <c r="E242" s="164"/>
      <c r="F242" s="164"/>
      <c r="G242" s="164"/>
      <c r="H242" s="164"/>
      <c r="I242" s="164"/>
    </row>
    <row r="243" s="125" customFormat="1" ht="16.5" customHeight="1" spans="1:9">
      <c r="A243" s="168" t="s">
        <v>1252</v>
      </c>
      <c r="B243" s="166"/>
      <c r="C243" s="164"/>
      <c r="D243" s="164"/>
      <c r="E243" s="164"/>
      <c r="F243" s="164"/>
      <c r="G243" s="164"/>
      <c r="H243" s="164"/>
      <c r="I243" s="164"/>
    </row>
    <row r="244" s="125" customFormat="1" ht="16.5" customHeight="1" spans="1:9">
      <c r="A244" s="168" t="s">
        <v>1253</v>
      </c>
      <c r="B244" s="166"/>
      <c r="C244" s="164"/>
      <c r="D244" s="164"/>
      <c r="E244" s="164"/>
      <c r="F244" s="164"/>
      <c r="G244" s="164"/>
      <c r="H244" s="164"/>
      <c r="I244" s="164"/>
    </row>
    <row r="245" s="125" customFormat="1" ht="16.5" customHeight="1" spans="1:9">
      <c r="A245" s="168" t="s">
        <v>1254</v>
      </c>
      <c r="B245" s="166"/>
      <c r="C245" s="164"/>
      <c r="D245" s="164"/>
      <c r="E245" s="164"/>
      <c r="F245" s="164"/>
      <c r="G245" s="164"/>
      <c r="H245" s="164"/>
      <c r="I245" s="164"/>
    </row>
    <row r="246" s="125" customFormat="1" ht="16.5" customHeight="1" spans="1:9">
      <c r="A246" s="168" t="s">
        <v>1255</v>
      </c>
      <c r="B246" s="166"/>
      <c r="C246" s="164"/>
      <c r="D246" s="164"/>
      <c r="E246" s="164"/>
      <c r="F246" s="164"/>
      <c r="G246" s="164"/>
      <c r="H246" s="164"/>
      <c r="I246" s="164"/>
    </row>
    <row r="247" s="125" customFormat="1" ht="16.5" customHeight="1" spans="1:9">
      <c r="A247" s="168" t="s">
        <v>1256</v>
      </c>
      <c r="B247" s="166"/>
      <c r="C247" s="164"/>
      <c r="D247" s="164"/>
      <c r="E247" s="164"/>
      <c r="F247" s="164"/>
      <c r="G247" s="164"/>
      <c r="H247" s="164"/>
      <c r="I247" s="164"/>
    </row>
    <row r="248" s="125" customFormat="1" ht="16.5" customHeight="1" spans="1:9">
      <c r="A248" s="168" t="s">
        <v>1148</v>
      </c>
      <c r="B248" s="166"/>
      <c r="C248" s="164"/>
      <c r="D248" s="164"/>
      <c r="E248" s="164"/>
      <c r="F248" s="164"/>
      <c r="G248" s="164"/>
      <c r="H248" s="164"/>
      <c r="I248" s="164"/>
    </row>
    <row r="249" s="125" customFormat="1" ht="16.5" customHeight="1" spans="1:9">
      <c r="A249" s="168" t="s">
        <v>1257</v>
      </c>
      <c r="B249" s="166"/>
      <c r="C249" s="164"/>
      <c r="D249" s="164"/>
      <c r="E249" s="164"/>
      <c r="F249" s="164"/>
      <c r="G249" s="164"/>
      <c r="H249" s="164"/>
      <c r="I249" s="164"/>
    </row>
    <row r="250" s="125" customFormat="1" ht="16.5" customHeight="1" spans="1:9">
      <c r="A250" s="167" t="s">
        <v>1258</v>
      </c>
      <c r="B250" s="166"/>
      <c r="C250" s="164"/>
      <c r="D250" s="164"/>
      <c r="E250" s="164"/>
      <c r="F250" s="164"/>
      <c r="G250" s="164"/>
      <c r="H250" s="164"/>
      <c r="I250" s="164"/>
    </row>
    <row r="251" s="125" customFormat="1" ht="16.5" customHeight="1" spans="1:9">
      <c r="A251" s="168" t="s">
        <v>1259</v>
      </c>
      <c r="B251" s="166"/>
      <c r="C251" s="164"/>
      <c r="D251" s="164"/>
      <c r="E251" s="164"/>
      <c r="F251" s="164"/>
      <c r="G251" s="164"/>
      <c r="H251" s="164"/>
      <c r="I251" s="164"/>
    </row>
    <row r="252" s="125" customFormat="1" ht="16.5" customHeight="1" spans="1:9">
      <c r="A252" s="168" t="s">
        <v>1258</v>
      </c>
      <c r="B252" s="166"/>
      <c r="C252" s="164"/>
      <c r="D252" s="164"/>
      <c r="E252" s="164"/>
      <c r="F252" s="164"/>
      <c r="G252" s="164"/>
      <c r="H252" s="164"/>
      <c r="I252" s="164"/>
    </row>
    <row r="253" s="125" customFormat="1" ht="16.5" customHeight="1" spans="1:9">
      <c r="A253" s="165" t="s">
        <v>50</v>
      </c>
      <c r="B253" s="166">
        <f>SUM(B254:B291)</f>
        <v>0</v>
      </c>
      <c r="C253" s="164"/>
      <c r="D253" s="164"/>
      <c r="E253" s="164"/>
      <c r="F253" s="164"/>
      <c r="G253" s="164"/>
      <c r="H253" s="164"/>
      <c r="I253" s="164"/>
    </row>
    <row r="254" s="125" customFormat="1" ht="16.5" customHeight="1" spans="1:9">
      <c r="A254" s="167" t="s">
        <v>1260</v>
      </c>
      <c r="B254" s="166"/>
      <c r="C254" s="164"/>
      <c r="D254" s="164"/>
      <c r="E254" s="164"/>
      <c r="F254" s="164"/>
      <c r="G254" s="164"/>
      <c r="H254" s="164"/>
      <c r="I254" s="164"/>
    </row>
    <row r="255" s="125" customFormat="1" ht="16.5" customHeight="1" spans="1:9">
      <c r="A255" s="168" t="s">
        <v>1151</v>
      </c>
      <c r="B255" s="166"/>
      <c r="C255" s="164"/>
      <c r="D255" s="164"/>
      <c r="E255" s="164"/>
      <c r="F255" s="164"/>
      <c r="G255" s="164"/>
      <c r="H255" s="164"/>
      <c r="I255" s="164"/>
    </row>
    <row r="256" s="125" customFormat="1" ht="16.5" customHeight="1" spans="1:9">
      <c r="A256" s="168" t="s">
        <v>1152</v>
      </c>
      <c r="B256" s="166"/>
      <c r="C256" s="164"/>
      <c r="D256" s="164"/>
      <c r="E256" s="164"/>
      <c r="F256" s="164"/>
      <c r="G256" s="164"/>
      <c r="H256" s="164"/>
      <c r="I256" s="164"/>
    </row>
    <row r="257" s="125" customFormat="1" ht="16.5" customHeight="1" spans="1:9">
      <c r="A257" s="168" t="s">
        <v>1141</v>
      </c>
      <c r="B257" s="166"/>
      <c r="C257" s="164"/>
      <c r="D257" s="164"/>
      <c r="E257" s="164"/>
      <c r="F257" s="164"/>
      <c r="G257" s="164"/>
      <c r="H257" s="164"/>
      <c r="I257" s="164"/>
    </row>
    <row r="258" s="125" customFormat="1" ht="16.5" customHeight="1" spans="1:9">
      <c r="A258" s="168" t="s">
        <v>1230</v>
      </c>
      <c r="B258" s="166"/>
      <c r="C258" s="164"/>
      <c r="D258" s="164"/>
      <c r="E258" s="164"/>
      <c r="F258" s="164"/>
      <c r="G258" s="164"/>
      <c r="H258" s="164"/>
      <c r="I258" s="164"/>
    </row>
    <row r="259" s="125" customFormat="1" ht="16.5" customHeight="1" spans="1:9">
      <c r="A259" s="168" t="s">
        <v>1148</v>
      </c>
      <c r="B259" s="166"/>
      <c r="C259" s="164"/>
      <c r="D259" s="164"/>
      <c r="E259" s="164"/>
      <c r="F259" s="164"/>
      <c r="G259" s="164"/>
      <c r="H259" s="164"/>
      <c r="I259" s="164"/>
    </row>
    <row r="260" s="125" customFormat="1" ht="16.5" customHeight="1" spans="1:9">
      <c r="A260" s="168" t="s">
        <v>1261</v>
      </c>
      <c r="B260" s="166"/>
      <c r="C260" s="164"/>
      <c r="D260" s="164"/>
      <c r="E260" s="164"/>
      <c r="F260" s="164"/>
      <c r="G260" s="164"/>
      <c r="H260" s="164"/>
      <c r="I260" s="164"/>
    </row>
    <row r="261" s="125" customFormat="1" ht="16.5" customHeight="1" spans="1:9">
      <c r="A261" s="167" t="s">
        <v>1262</v>
      </c>
      <c r="B261" s="166"/>
      <c r="C261" s="164"/>
      <c r="D261" s="164"/>
      <c r="E261" s="164"/>
      <c r="F261" s="164"/>
      <c r="G261" s="164"/>
      <c r="H261" s="164"/>
      <c r="I261" s="164"/>
    </row>
    <row r="262" s="125" customFormat="1" ht="16.5" customHeight="1" spans="1:9">
      <c r="A262" s="168" t="s">
        <v>1263</v>
      </c>
      <c r="B262" s="166"/>
      <c r="C262" s="164"/>
      <c r="D262" s="164"/>
      <c r="E262" s="164"/>
      <c r="F262" s="164"/>
      <c r="G262" s="164"/>
      <c r="H262" s="164"/>
      <c r="I262" s="164"/>
    </row>
    <row r="263" s="125" customFormat="1" ht="16.5" customHeight="1" spans="1:9">
      <c r="A263" s="168" t="s">
        <v>1264</v>
      </c>
      <c r="B263" s="166"/>
      <c r="C263" s="164"/>
      <c r="D263" s="164"/>
      <c r="E263" s="164"/>
      <c r="F263" s="164"/>
      <c r="G263" s="164"/>
      <c r="H263" s="164"/>
      <c r="I263" s="164"/>
    </row>
    <row r="264" s="125" customFormat="1" ht="16.5" customHeight="1" spans="1:9">
      <c r="A264" s="167" t="s">
        <v>1265</v>
      </c>
      <c r="B264" s="166"/>
      <c r="C264" s="164"/>
      <c r="D264" s="164"/>
      <c r="E264" s="164"/>
      <c r="F264" s="164"/>
      <c r="G264" s="164"/>
      <c r="H264" s="164"/>
      <c r="I264" s="164"/>
    </row>
    <row r="265" s="125" customFormat="1" ht="16.5" customHeight="1" spans="1:9">
      <c r="A265" s="168" t="s">
        <v>1266</v>
      </c>
      <c r="B265" s="166"/>
      <c r="C265" s="164"/>
      <c r="D265" s="164"/>
      <c r="E265" s="164"/>
      <c r="F265" s="164"/>
      <c r="G265" s="164"/>
      <c r="H265" s="164"/>
      <c r="I265" s="164"/>
    </row>
    <row r="266" s="125" customFormat="1" ht="16.5" customHeight="1" spans="1:9">
      <c r="A266" s="168" t="s">
        <v>1265</v>
      </c>
      <c r="B266" s="166"/>
      <c r="C266" s="164"/>
      <c r="D266" s="164"/>
      <c r="E266" s="164"/>
      <c r="F266" s="164"/>
      <c r="G266" s="164"/>
      <c r="H266" s="164"/>
      <c r="I266" s="164"/>
    </row>
    <row r="267" s="125" customFormat="1" ht="16.5" customHeight="1" spans="1:9">
      <c r="A267" s="167" t="s">
        <v>1267</v>
      </c>
      <c r="B267" s="166"/>
      <c r="C267" s="164"/>
      <c r="D267" s="164"/>
      <c r="E267" s="164"/>
      <c r="F267" s="164"/>
      <c r="G267" s="164"/>
      <c r="H267" s="164"/>
      <c r="I267" s="164"/>
    </row>
    <row r="268" s="125" customFormat="1" ht="16.5" customHeight="1" spans="1:9">
      <c r="A268" s="168" t="s">
        <v>1268</v>
      </c>
      <c r="B268" s="166"/>
      <c r="C268" s="164"/>
      <c r="D268" s="164"/>
      <c r="E268" s="164"/>
      <c r="F268" s="164"/>
      <c r="G268" s="164"/>
      <c r="H268" s="164"/>
      <c r="I268" s="164"/>
    </row>
    <row r="269" s="125" customFormat="1" ht="16.5" customHeight="1" spans="1:9">
      <c r="A269" s="168" t="s">
        <v>1269</v>
      </c>
      <c r="B269" s="166"/>
      <c r="C269" s="164"/>
      <c r="D269" s="164"/>
      <c r="E269" s="164"/>
      <c r="F269" s="164"/>
      <c r="G269" s="164"/>
      <c r="H269" s="164"/>
      <c r="I269" s="164"/>
    </row>
    <row r="270" s="125" customFormat="1" ht="16.5" customHeight="1" spans="1:9">
      <c r="A270" s="168" t="s">
        <v>1270</v>
      </c>
      <c r="B270" s="166"/>
      <c r="C270" s="164"/>
      <c r="D270" s="164"/>
      <c r="E270" s="164"/>
      <c r="F270" s="164"/>
      <c r="G270" s="164"/>
      <c r="H270" s="164"/>
      <c r="I270" s="164"/>
    </row>
    <row r="271" s="125" customFormat="1" ht="16.5" customHeight="1" spans="1:9">
      <c r="A271" s="168" t="s">
        <v>1271</v>
      </c>
      <c r="B271" s="166"/>
      <c r="C271" s="164"/>
      <c r="D271" s="164"/>
      <c r="E271" s="164"/>
      <c r="F271" s="164"/>
      <c r="G271" s="164"/>
      <c r="H271" s="164"/>
      <c r="I271" s="164"/>
    </row>
    <row r="272" s="125" customFormat="1" ht="16.5" customHeight="1" spans="1:9">
      <c r="A272" s="168" t="s">
        <v>1272</v>
      </c>
      <c r="B272" s="166"/>
      <c r="C272" s="164"/>
      <c r="D272" s="164"/>
      <c r="E272" s="164"/>
      <c r="F272" s="164"/>
      <c r="G272" s="164"/>
      <c r="H272" s="164"/>
      <c r="I272" s="164"/>
    </row>
    <row r="273" s="125" customFormat="1" ht="16.5" customHeight="1" spans="1:9">
      <c r="A273" s="167" t="s">
        <v>1273</v>
      </c>
      <c r="B273" s="166"/>
      <c r="C273" s="164"/>
      <c r="D273" s="164"/>
      <c r="E273" s="164"/>
      <c r="F273" s="164"/>
      <c r="G273" s="164"/>
      <c r="H273" s="164"/>
      <c r="I273" s="164"/>
    </row>
    <row r="274" s="125" customFormat="1" ht="16.5" customHeight="1" spans="1:9">
      <c r="A274" s="168" t="s">
        <v>1274</v>
      </c>
      <c r="B274" s="166"/>
      <c r="C274" s="164"/>
      <c r="D274" s="164"/>
      <c r="E274" s="164"/>
      <c r="F274" s="164"/>
      <c r="G274" s="164"/>
      <c r="H274" s="164"/>
      <c r="I274" s="164"/>
    </row>
    <row r="275" s="125" customFormat="1" ht="16.5" customHeight="1" spans="1:9">
      <c r="A275" s="168" t="s">
        <v>1275</v>
      </c>
      <c r="B275" s="166"/>
      <c r="C275" s="164"/>
      <c r="D275" s="164"/>
      <c r="E275" s="164"/>
      <c r="F275" s="164"/>
      <c r="G275" s="164"/>
      <c r="H275" s="164"/>
      <c r="I275" s="164"/>
    </row>
    <row r="276" s="125" customFormat="1" ht="16.5" customHeight="1" spans="1:9">
      <c r="A276" s="168" t="s">
        <v>1276</v>
      </c>
      <c r="B276" s="166"/>
      <c r="C276" s="164"/>
      <c r="D276" s="164"/>
      <c r="E276" s="164"/>
      <c r="F276" s="164"/>
      <c r="G276" s="164"/>
      <c r="H276" s="164"/>
      <c r="I276" s="164"/>
    </row>
    <row r="277" s="125" customFormat="1" ht="16.5" customHeight="1" spans="1:9">
      <c r="A277" s="167" t="s">
        <v>1277</v>
      </c>
      <c r="B277" s="166"/>
      <c r="C277" s="164"/>
      <c r="D277" s="164"/>
      <c r="E277" s="164"/>
      <c r="F277" s="164"/>
      <c r="G277" s="164"/>
      <c r="H277" s="164"/>
      <c r="I277" s="164"/>
    </row>
    <row r="278" s="125" customFormat="1" ht="16.5" customHeight="1" spans="1:9">
      <c r="A278" s="168" t="s">
        <v>1277</v>
      </c>
      <c r="B278" s="166"/>
      <c r="C278" s="164"/>
      <c r="D278" s="164"/>
      <c r="E278" s="164"/>
      <c r="F278" s="164"/>
      <c r="G278" s="164"/>
      <c r="H278" s="164"/>
      <c r="I278" s="164"/>
    </row>
    <row r="279" s="125" customFormat="1" ht="16.5" customHeight="1" spans="1:9">
      <c r="A279" s="167" t="s">
        <v>1278</v>
      </c>
      <c r="B279" s="166"/>
      <c r="C279" s="164"/>
      <c r="D279" s="164"/>
      <c r="E279" s="164"/>
      <c r="F279" s="164"/>
      <c r="G279" s="164"/>
      <c r="H279" s="164"/>
      <c r="I279" s="164"/>
    </row>
    <row r="280" s="125" customFormat="1" ht="16.5" customHeight="1" spans="1:9">
      <c r="A280" s="168" t="s">
        <v>1279</v>
      </c>
      <c r="B280" s="166"/>
      <c r="C280" s="164"/>
      <c r="D280" s="164"/>
      <c r="E280" s="164"/>
      <c r="F280" s="164"/>
      <c r="G280" s="164"/>
      <c r="H280" s="164"/>
      <c r="I280" s="164"/>
    </row>
    <row r="281" s="125" customFormat="1" ht="16.5" customHeight="1" spans="1:9">
      <c r="A281" s="168" t="s">
        <v>1280</v>
      </c>
      <c r="B281" s="166"/>
      <c r="C281" s="164"/>
      <c r="D281" s="164"/>
      <c r="E281" s="164"/>
      <c r="F281" s="164"/>
      <c r="G281" s="164"/>
      <c r="H281" s="164"/>
      <c r="I281" s="164"/>
    </row>
    <row r="282" s="125" customFormat="1" ht="16.5" customHeight="1" spans="1:9">
      <c r="A282" s="168" t="s">
        <v>1281</v>
      </c>
      <c r="B282" s="166"/>
      <c r="C282" s="164"/>
      <c r="D282" s="164"/>
      <c r="E282" s="164"/>
      <c r="F282" s="164"/>
      <c r="G282" s="164"/>
      <c r="H282" s="164"/>
      <c r="I282" s="164"/>
    </row>
    <row r="283" s="125" customFormat="1" ht="16.5" customHeight="1" spans="1:9">
      <c r="A283" s="168" t="s">
        <v>1282</v>
      </c>
      <c r="B283" s="166"/>
      <c r="C283" s="164"/>
      <c r="D283" s="164"/>
      <c r="E283" s="164"/>
      <c r="F283" s="164"/>
      <c r="G283" s="164"/>
      <c r="H283" s="164"/>
      <c r="I283" s="164"/>
    </row>
    <row r="284" s="125" customFormat="1" ht="16.5" customHeight="1" spans="1:9">
      <c r="A284" s="167" t="s">
        <v>1283</v>
      </c>
      <c r="B284" s="166"/>
      <c r="C284" s="164"/>
      <c r="D284" s="164"/>
      <c r="E284" s="164"/>
      <c r="F284" s="164"/>
      <c r="G284" s="164"/>
      <c r="H284" s="164"/>
      <c r="I284" s="164"/>
    </row>
    <row r="285" s="125" customFormat="1" ht="16.5" customHeight="1" spans="1:9">
      <c r="A285" s="168" t="s">
        <v>1151</v>
      </c>
      <c r="B285" s="166"/>
      <c r="C285" s="164"/>
      <c r="D285" s="164"/>
      <c r="E285" s="164"/>
      <c r="F285" s="164"/>
      <c r="G285" s="164"/>
      <c r="H285" s="164"/>
      <c r="I285" s="164"/>
    </row>
    <row r="286" s="125" customFormat="1" ht="16.5" customHeight="1" spans="1:9">
      <c r="A286" s="168" t="s">
        <v>1152</v>
      </c>
      <c r="B286" s="166"/>
      <c r="C286" s="164"/>
      <c r="D286" s="164"/>
      <c r="E286" s="164"/>
      <c r="F286" s="164"/>
      <c r="G286" s="164"/>
      <c r="H286" s="164"/>
      <c r="I286" s="164"/>
    </row>
    <row r="287" s="125" customFormat="1" ht="16.5" customHeight="1" spans="1:9">
      <c r="A287" s="168" t="s">
        <v>1141</v>
      </c>
      <c r="B287" s="166"/>
      <c r="C287" s="164"/>
      <c r="D287" s="164"/>
      <c r="E287" s="164"/>
      <c r="F287" s="164"/>
      <c r="G287" s="164"/>
      <c r="H287" s="164"/>
      <c r="I287" s="164"/>
    </row>
    <row r="288" s="125" customFormat="1" ht="16.5" customHeight="1" spans="1:9">
      <c r="A288" s="168" t="s">
        <v>1148</v>
      </c>
      <c r="B288" s="166"/>
      <c r="C288" s="164"/>
      <c r="D288" s="164"/>
      <c r="E288" s="164"/>
      <c r="F288" s="164"/>
      <c r="G288" s="164"/>
      <c r="H288" s="164"/>
      <c r="I288" s="164"/>
    </row>
    <row r="289" s="125" customFormat="1" ht="16.5" customHeight="1" spans="1:9">
      <c r="A289" s="168" t="s">
        <v>1284</v>
      </c>
      <c r="B289" s="166"/>
      <c r="C289" s="164"/>
      <c r="D289" s="164"/>
      <c r="E289" s="164"/>
      <c r="F289" s="164"/>
      <c r="G289" s="164"/>
      <c r="H289" s="164"/>
      <c r="I289" s="164"/>
    </row>
    <row r="290" s="125" customFormat="1" ht="16.5" customHeight="1" spans="1:9">
      <c r="A290" s="167" t="s">
        <v>1285</v>
      </c>
      <c r="B290" s="166"/>
      <c r="C290" s="164"/>
      <c r="D290" s="164"/>
      <c r="E290" s="164"/>
      <c r="F290" s="164"/>
      <c r="G290" s="164"/>
      <c r="H290" s="164"/>
      <c r="I290" s="164"/>
    </row>
    <row r="291" s="125" customFormat="1" ht="16.5" customHeight="1" spans="1:9">
      <c r="A291" s="168" t="s">
        <v>1285</v>
      </c>
      <c r="B291" s="166"/>
      <c r="C291" s="164"/>
      <c r="D291" s="164"/>
      <c r="E291" s="164"/>
      <c r="F291" s="164"/>
      <c r="G291" s="164"/>
      <c r="H291" s="164"/>
      <c r="I291" s="164"/>
    </row>
    <row r="292" s="125" customFormat="1" ht="16.5" customHeight="1" spans="1:9">
      <c r="A292" s="165" t="s">
        <v>52</v>
      </c>
      <c r="B292" s="166">
        <v>3</v>
      </c>
      <c r="C292" s="164"/>
      <c r="D292" s="164"/>
      <c r="E292" s="164"/>
      <c r="F292" s="164"/>
      <c r="G292" s="164"/>
      <c r="H292" s="164"/>
      <c r="I292" s="164"/>
    </row>
    <row r="293" s="125" customFormat="1" ht="16.5" customHeight="1" spans="1:9">
      <c r="A293" s="165" t="s">
        <v>54</v>
      </c>
      <c r="B293" s="166">
        <f>SUM(B294:B339)</f>
        <v>47</v>
      </c>
      <c r="C293" s="164"/>
      <c r="D293" s="164"/>
      <c r="E293" s="164"/>
      <c r="F293" s="164"/>
      <c r="G293" s="164"/>
      <c r="H293" s="164"/>
      <c r="I293" s="164"/>
    </row>
    <row r="294" s="125" customFormat="1" ht="16.5" customHeight="1" spans="1:9">
      <c r="A294" s="167" t="s">
        <v>1286</v>
      </c>
      <c r="B294" s="166"/>
      <c r="C294" s="164"/>
      <c r="D294" s="164"/>
      <c r="E294" s="164"/>
      <c r="F294" s="164"/>
      <c r="G294" s="164"/>
      <c r="H294" s="164"/>
      <c r="I294" s="164"/>
    </row>
    <row r="295" s="125" customFormat="1" ht="16.5" customHeight="1" spans="1:9">
      <c r="A295" s="168" t="s">
        <v>1151</v>
      </c>
      <c r="B295" s="166"/>
      <c r="C295" s="164"/>
      <c r="D295" s="164"/>
      <c r="E295" s="164"/>
      <c r="F295" s="164"/>
      <c r="G295" s="164"/>
      <c r="H295" s="164"/>
      <c r="I295" s="164"/>
    </row>
    <row r="296" s="125" customFormat="1" ht="16.5" customHeight="1" spans="1:9">
      <c r="A296" s="168" t="s">
        <v>1152</v>
      </c>
      <c r="B296" s="166"/>
      <c r="C296" s="164"/>
      <c r="D296" s="164"/>
      <c r="E296" s="164"/>
      <c r="F296" s="164"/>
      <c r="G296" s="164"/>
      <c r="H296" s="164"/>
      <c r="I296" s="164"/>
    </row>
    <row r="297" s="125" customFormat="1" ht="16.5" customHeight="1" spans="1:9">
      <c r="A297" s="168" t="s">
        <v>1141</v>
      </c>
      <c r="B297" s="166"/>
      <c r="C297" s="164"/>
      <c r="D297" s="164"/>
      <c r="E297" s="164"/>
      <c r="F297" s="164"/>
      <c r="G297" s="164"/>
      <c r="H297" s="164"/>
      <c r="I297" s="164"/>
    </row>
    <row r="298" s="125" customFormat="1" ht="16.5" customHeight="1" spans="1:9">
      <c r="A298" s="168" t="s">
        <v>1163</v>
      </c>
      <c r="B298" s="166"/>
      <c r="C298" s="164"/>
      <c r="D298" s="164"/>
      <c r="E298" s="164"/>
      <c r="F298" s="164"/>
      <c r="G298" s="164"/>
      <c r="H298" s="164"/>
      <c r="I298" s="164"/>
    </row>
    <row r="299" s="125" customFormat="1" ht="16.5" customHeight="1" spans="1:9">
      <c r="A299" s="168" t="s">
        <v>1287</v>
      </c>
      <c r="B299" s="166"/>
      <c r="C299" s="164"/>
      <c r="D299" s="164"/>
      <c r="E299" s="164"/>
      <c r="F299" s="164"/>
      <c r="G299" s="164"/>
      <c r="H299" s="164"/>
      <c r="I299" s="164"/>
    </row>
    <row r="300" s="125" customFormat="1" ht="16.5" customHeight="1" spans="1:9">
      <c r="A300" s="168" t="s">
        <v>1288</v>
      </c>
      <c r="B300" s="166"/>
      <c r="C300" s="164"/>
      <c r="D300" s="164"/>
      <c r="E300" s="164"/>
      <c r="F300" s="164"/>
      <c r="G300" s="164"/>
      <c r="H300" s="164"/>
      <c r="I300" s="164"/>
    </row>
    <row r="301" s="125" customFormat="1" ht="16.5" customHeight="1" spans="1:9">
      <c r="A301" s="168" t="s">
        <v>1148</v>
      </c>
      <c r="B301" s="166"/>
      <c r="C301" s="164"/>
      <c r="D301" s="164"/>
      <c r="E301" s="164"/>
      <c r="F301" s="164"/>
      <c r="G301" s="164"/>
      <c r="H301" s="164"/>
      <c r="I301" s="164"/>
    </row>
    <row r="302" s="125" customFormat="1" ht="16.5" customHeight="1" spans="1:9">
      <c r="A302" s="168" t="s">
        <v>1289</v>
      </c>
      <c r="B302" s="166"/>
      <c r="C302" s="164"/>
      <c r="D302" s="164"/>
      <c r="E302" s="164"/>
      <c r="F302" s="164"/>
      <c r="G302" s="164"/>
      <c r="H302" s="164"/>
      <c r="I302" s="164"/>
    </row>
    <row r="303" s="125" customFormat="1" ht="16.5" customHeight="1" spans="1:9">
      <c r="A303" s="167" t="s">
        <v>1290</v>
      </c>
      <c r="B303" s="166"/>
      <c r="C303" s="164"/>
      <c r="D303" s="164"/>
      <c r="E303" s="164"/>
      <c r="F303" s="164"/>
      <c r="G303" s="164"/>
      <c r="H303" s="164"/>
      <c r="I303" s="164"/>
    </row>
    <row r="304" s="125" customFormat="1" ht="16.5" customHeight="1" spans="1:9">
      <c r="A304" s="168" t="s">
        <v>1151</v>
      </c>
      <c r="B304" s="166"/>
      <c r="C304" s="164"/>
      <c r="D304" s="164"/>
      <c r="E304" s="164"/>
      <c r="F304" s="164"/>
      <c r="G304" s="164"/>
      <c r="H304" s="164"/>
      <c r="I304" s="164"/>
    </row>
    <row r="305" s="125" customFormat="1" ht="16.5" customHeight="1" spans="1:9">
      <c r="A305" s="168" t="s">
        <v>1152</v>
      </c>
      <c r="B305" s="166"/>
      <c r="C305" s="164"/>
      <c r="D305" s="164"/>
      <c r="E305" s="164"/>
      <c r="F305" s="164"/>
      <c r="G305" s="164"/>
      <c r="H305" s="164"/>
      <c r="I305" s="164"/>
    </row>
    <row r="306" s="125" customFormat="1" ht="16.5" customHeight="1" spans="1:9">
      <c r="A306" s="168" t="s">
        <v>1141</v>
      </c>
      <c r="B306" s="166"/>
      <c r="C306" s="164"/>
      <c r="D306" s="164"/>
      <c r="E306" s="164"/>
      <c r="F306" s="164"/>
      <c r="G306" s="164"/>
      <c r="H306" s="164"/>
      <c r="I306" s="164"/>
    </row>
    <row r="307" s="125" customFormat="1" ht="16.5" customHeight="1" spans="1:9">
      <c r="A307" s="168" t="s">
        <v>1291</v>
      </c>
      <c r="B307" s="166"/>
      <c r="C307" s="164"/>
      <c r="D307" s="164"/>
      <c r="E307" s="164"/>
      <c r="F307" s="164"/>
      <c r="G307" s="164"/>
      <c r="H307" s="164"/>
      <c r="I307" s="164"/>
    </row>
    <row r="308" s="125" customFormat="1" ht="16.5" customHeight="1" spans="1:9">
      <c r="A308" s="168" t="s">
        <v>1292</v>
      </c>
      <c r="B308" s="166"/>
      <c r="C308" s="164"/>
      <c r="D308" s="164"/>
      <c r="E308" s="164"/>
      <c r="F308" s="164"/>
      <c r="G308" s="164"/>
      <c r="H308" s="164"/>
      <c r="I308" s="164"/>
    </row>
    <row r="309" s="125" customFormat="1" ht="16.5" customHeight="1" spans="1:9">
      <c r="A309" s="168" t="s">
        <v>1148</v>
      </c>
      <c r="B309" s="166"/>
      <c r="C309" s="164"/>
      <c r="D309" s="164"/>
      <c r="E309" s="164"/>
      <c r="F309" s="164"/>
      <c r="G309" s="164"/>
      <c r="H309" s="164"/>
      <c r="I309" s="164"/>
    </row>
    <row r="310" s="125" customFormat="1" ht="16.5" customHeight="1" spans="1:9">
      <c r="A310" s="168" t="s">
        <v>1293</v>
      </c>
      <c r="B310" s="166"/>
      <c r="C310" s="164"/>
      <c r="D310" s="164"/>
      <c r="E310" s="164"/>
      <c r="F310" s="164"/>
      <c r="G310" s="164"/>
      <c r="H310" s="164"/>
      <c r="I310" s="164"/>
    </row>
    <row r="311" s="125" customFormat="1" ht="16.5" customHeight="1" spans="1:9">
      <c r="A311" s="167" t="s">
        <v>1294</v>
      </c>
      <c r="B311" s="166"/>
      <c r="C311" s="164"/>
      <c r="D311" s="164"/>
      <c r="E311" s="164"/>
      <c r="F311" s="164"/>
      <c r="G311" s="164"/>
      <c r="H311" s="164"/>
      <c r="I311" s="164"/>
    </row>
    <row r="312" s="125" customFormat="1" ht="16.5" customHeight="1" spans="1:9">
      <c r="A312" s="168" t="s">
        <v>1151</v>
      </c>
      <c r="B312" s="166"/>
      <c r="C312" s="164"/>
      <c r="D312" s="164"/>
      <c r="E312" s="164"/>
      <c r="F312" s="164"/>
      <c r="G312" s="164"/>
      <c r="H312" s="164"/>
      <c r="I312" s="164"/>
    </row>
    <row r="313" s="125" customFormat="1" ht="16.5" customHeight="1" spans="1:9">
      <c r="A313" s="168" t="s">
        <v>1152</v>
      </c>
      <c r="B313" s="166"/>
      <c r="C313" s="164"/>
      <c r="D313" s="164"/>
      <c r="E313" s="164"/>
      <c r="F313" s="164"/>
      <c r="G313" s="164"/>
      <c r="H313" s="164"/>
      <c r="I313" s="164"/>
    </row>
    <row r="314" s="125" customFormat="1" ht="16.5" customHeight="1" spans="1:9">
      <c r="A314" s="168" t="s">
        <v>1141</v>
      </c>
      <c r="B314" s="166"/>
      <c r="C314" s="164"/>
      <c r="D314" s="164"/>
      <c r="E314" s="164"/>
      <c r="F314" s="164"/>
      <c r="G314" s="164"/>
      <c r="H314" s="164"/>
      <c r="I314" s="164"/>
    </row>
    <row r="315" s="125" customFormat="1" ht="16.5" customHeight="1" spans="1:9">
      <c r="A315" s="168" t="s">
        <v>1295</v>
      </c>
      <c r="B315" s="166"/>
      <c r="C315" s="164"/>
      <c r="D315" s="164"/>
      <c r="E315" s="164"/>
      <c r="F315" s="164"/>
      <c r="G315" s="164"/>
      <c r="H315" s="164"/>
      <c r="I315" s="164"/>
    </row>
    <row r="316" s="125" customFormat="1" ht="16.5" customHeight="1" spans="1:9">
      <c r="A316" s="168" t="s">
        <v>1296</v>
      </c>
      <c r="B316" s="166"/>
      <c r="C316" s="164"/>
      <c r="D316" s="164"/>
      <c r="E316" s="164"/>
      <c r="F316" s="164"/>
      <c r="G316" s="164"/>
      <c r="H316" s="164"/>
      <c r="I316" s="164"/>
    </row>
    <row r="317" s="125" customFormat="1" ht="16.5" customHeight="1" spans="1:9">
      <c r="A317" s="168" t="s">
        <v>1297</v>
      </c>
      <c r="B317" s="166"/>
      <c r="C317" s="164"/>
      <c r="D317" s="164"/>
      <c r="E317" s="164"/>
      <c r="F317" s="164"/>
      <c r="G317" s="164"/>
      <c r="H317" s="164"/>
      <c r="I317" s="164"/>
    </row>
    <row r="318" s="125" customFormat="1" ht="16.5" customHeight="1" spans="1:9">
      <c r="A318" s="168" t="s">
        <v>1148</v>
      </c>
      <c r="B318" s="166"/>
      <c r="C318" s="164"/>
      <c r="D318" s="164"/>
      <c r="E318" s="164"/>
      <c r="F318" s="164"/>
      <c r="G318" s="164"/>
      <c r="H318" s="164"/>
      <c r="I318" s="164"/>
    </row>
    <row r="319" s="125" customFormat="1" ht="16.5" customHeight="1" spans="1:9">
      <c r="A319" s="168" t="s">
        <v>1298</v>
      </c>
      <c r="B319" s="166"/>
      <c r="C319" s="164"/>
      <c r="D319" s="164"/>
      <c r="E319" s="164"/>
      <c r="F319" s="164"/>
      <c r="G319" s="164"/>
      <c r="H319" s="164"/>
      <c r="I319" s="164"/>
    </row>
    <row r="320" s="125" customFormat="1" ht="16.5" customHeight="1" spans="1:9">
      <c r="A320" s="167" t="s">
        <v>1299</v>
      </c>
      <c r="B320" s="166"/>
      <c r="C320" s="164"/>
      <c r="D320" s="164"/>
      <c r="E320" s="164"/>
      <c r="F320" s="164"/>
      <c r="G320" s="164"/>
      <c r="H320" s="164"/>
      <c r="I320" s="164"/>
    </row>
    <row r="321" s="125" customFormat="1" ht="16.5" customHeight="1" spans="1:9">
      <c r="A321" s="168" t="s">
        <v>1151</v>
      </c>
      <c r="B321" s="166"/>
      <c r="C321" s="164"/>
      <c r="D321" s="164"/>
      <c r="E321" s="164"/>
      <c r="F321" s="164"/>
      <c r="G321" s="164"/>
      <c r="H321" s="164"/>
      <c r="I321" s="164"/>
    </row>
    <row r="322" s="125" customFormat="1" ht="16.5" customHeight="1" spans="1:9">
      <c r="A322" s="168" t="s">
        <v>1152</v>
      </c>
      <c r="B322" s="166"/>
      <c r="C322" s="164"/>
      <c r="D322" s="164"/>
      <c r="E322" s="164"/>
      <c r="F322" s="164"/>
      <c r="G322" s="164"/>
      <c r="H322" s="164"/>
      <c r="I322" s="164"/>
    </row>
    <row r="323" s="125" customFormat="1" ht="16.5" customHeight="1" spans="1:9">
      <c r="A323" s="168" t="s">
        <v>1141</v>
      </c>
      <c r="B323" s="166"/>
      <c r="C323" s="164"/>
      <c r="D323" s="164"/>
      <c r="E323" s="164"/>
      <c r="F323" s="164"/>
      <c r="G323" s="164"/>
      <c r="H323" s="164"/>
      <c r="I323" s="164"/>
    </row>
    <row r="324" s="125" customFormat="1" ht="16.5" customHeight="1" spans="1:9">
      <c r="A324" s="168" t="s">
        <v>1300</v>
      </c>
      <c r="B324" s="166"/>
      <c r="C324" s="164"/>
      <c r="D324" s="164"/>
      <c r="E324" s="164"/>
      <c r="F324" s="164"/>
      <c r="G324" s="164"/>
      <c r="H324" s="164"/>
      <c r="I324" s="164"/>
    </row>
    <row r="325" s="125" customFormat="1" ht="16.5" customHeight="1" spans="1:9">
      <c r="A325" s="168" t="s">
        <v>1301</v>
      </c>
      <c r="B325" s="166"/>
      <c r="C325" s="164"/>
      <c r="D325" s="164"/>
      <c r="E325" s="164"/>
      <c r="F325" s="164"/>
      <c r="G325" s="164"/>
      <c r="H325" s="164"/>
      <c r="I325" s="164"/>
    </row>
    <row r="326" s="125" customFormat="1" ht="16.5" customHeight="1" spans="1:9">
      <c r="A326" s="168" t="s">
        <v>1302</v>
      </c>
      <c r="B326" s="166"/>
      <c r="C326" s="164"/>
      <c r="D326" s="164"/>
      <c r="E326" s="164"/>
      <c r="F326" s="164"/>
      <c r="G326" s="164"/>
      <c r="H326" s="164"/>
      <c r="I326" s="164"/>
    </row>
    <row r="327" s="125" customFormat="1" ht="16.5" customHeight="1" spans="1:9">
      <c r="A327" s="168" t="s">
        <v>1303</v>
      </c>
      <c r="B327" s="166"/>
      <c r="C327" s="164"/>
      <c r="D327" s="164"/>
      <c r="E327" s="164"/>
      <c r="F327" s="164"/>
      <c r="G327" s="164"/>
      <c r="H327" s="164"/>
      <c r="I327" s="164"/>
    </row>
    <row r="328" s="125" customFormat="1" ht="16.5" customHeight="1" spans="1:9">
      <c r="A328" s="168" t="s">
        <v>1304</v>
      </c>
      <c r="B328" s="166"/>
      <c r="C328" s="164"/>
      <c r="D328" s="164"/>
      <c r="E328" s="164"/>
      <c r="F328" s="164"/>
      <c r="G328" s="164"/>
      <c r="H328" s="164"/>
      <c r="I328" s="164"/>
    </row>
    <row r="329" s="125" customFormat="1" ht="16.5" customHeight="1" spans="1:9">
      <c r="A329" s="168" t="s">
        <v>1305</v>
      </c>
      <c r="B329" s="166"/>
      <c r="C329" s="164"/>
      <c r="D329" s="164"/>
      <c r="E329" s="164"/>
      <c r="F329" s="164"/>
      <c r="G329" s="164"/>
      <c r="H329" s="164"/>
      <c r="I329" s="164"/>
    </row>
    <row r="330" s="125" customFormat="1" ht="16.5" customHeight="1" spans="1:9">
      <c r="A330" s="168" t="s">
        <v>1306</v>
      </c>
      <c r="B330" s="166"/>
      <c r="C330" s="164"/>
      <c r="D330" s="164"/>
      <c r="E330" s="164"/>
      <c r="F330" s="164"/>
      <c r="G330" s="164"/>
      <c r="H330" s="164"/>
      <c r="I330" s="164"/>
    </row>
    <row r="331" s="125" customFormat="1" ht="16.5" customHeight="1" spans="1:9">
      <c r="A331" s="168" t="s">
        <v>1307</v>
      </c>
      <c r="B331" s="166"/>
      <c r="C331" s="164"/>
      <c r="D331" s="164"/>
      <c r="E331" s="164"/>
      <c r="F331" s="164"/>
      <c r="G331" s="164"/>
      <c r="H331" s="164"/>
      <c r="I331" s="164"/>
    </row>
    <row r="332" s="125" customFormat="1" ht="16.5" customHeight="1" spans="1:9">
      <c r="A332" s="168" t="s">
        <v>1308</v>
      </c>
      <c r="B332" s="166"/>
      <c r="C332" s="164"/>
      <c r="D332" s="164"/>
      <c r="E332" s="164"/>
      <c r="F332" s="164"/>
      <c r="G332" s="164"/>
      <c r="H332" s="164"/>
      <c r="I332" s="164"/>
    </row>
    <row r="333" s="125" customFormat="1" ht="16.5" customHeight="1" spans="1:9">
      <c r="A333" s="168" t="s">
        <v>1163</v>
      </c>
      <c r="B333" s="166"/>
      <c r="C333" s="164"/>
      <c r="D333" s="164"/>
      <c r="E333" s="164"/>
      <c r="F333" s="164"/>
      <c r="G333" s="164"/>
      <c r="H333" s="164"/>
      <c r="I333" s="164"/>
    </row>
    <row r="334" s="125" customFormat="1" ht="16.5" customHeight="1" spans="1:9">
      <c r="A334" s="168" t="s">
        <v>1148</v>
      </c>
      <c r="B334" s="166"/>
      <c r="C334" s="164"/>
      <c r="D334" s="164"/>
      <c r="E334" s="164"/>
      <c r="F334" s="164"/>
      <c r="G334" s="164"/>
      <c r="H334" s="164"/>
      <c r="I334" s="164"/>
    </row>
    <row r="335" s="125" customFormat="1" ht="16.5" customHeight="1" spans="1:9">
      <c r="A335" s="168" t="s">
        <v>1309</v>
      </c>
      <c r="B335" s="166"/>
      <c r="C335" s="164"/>
      <c r="D335" s="164"/>
      <c r="E335" s="164"/>
      <c r="F335" s="164"/>
      <c r="G335" s="164"/>
      <c r="H335" s="164"/>
      <c r="I335" s="164"/>
    </row>
    <row r="336" s="125" customFormat="1" ht="16.5" customHeight="1" spans="1:9">
      <c r="A336" s="167" t="s">
        <v>1310</v>
      </c>
      <c r="B336" s="166"/>
      <c r="C336" s="164"/>
      <c r="D336" s="164"/>
      <c r="E336" s="164"/>
      <c r="F336" s="164"/>
      <c r="G336" s="164"/>
      <c r="H336" s="164"/>
      <c r="I336" s="164"/>
    </row>
    <row r="337" s="125" customFormat="1" ht="16.5" customHeight="1" spans="1:9">
      <c r="A337" s="167" t="s">
        <v>1311</v>
      </c>
      <c r="B337" s="166"/>
      <c r="C337" s="164"/>
      <c r="D337" s="164"/>
      <c r="E337" s="164"/>
      <c r="F337" s="164"/>
      <c r="G337" s="164"/>
      <c r="H337" s="164"/>
      <c r="I337" s="164"/>
    </row>
    <row r="338" s="125" customFormat="1" ht="16.5" customHeight="1" spans="1:9">
      <c r="A338" s="167" t="s">
        <v>1312</v>
      </c>
      <c r="B338" s="166"/>
      <c r="C338" s="164"/>
      <c r="D338" s="164"/>
      <c r="E338" s="164"/>
      <c r="F338" s="164"/>
      <c r="G338" s="164"/>
      <c r="H338" s="164"/>
      <c r="I338" s="164"/>
    </row>
    <row r="339" s="125" customFormat="1" ht="16.5" customHeight="1" spans="1:9">
      <c r="A339" s="168" t="s">
        <v>1312</v>
      </c>
      <c r="B339" s="166">
        <v>47</v>
      </c>
      <c r="C339" s="164"/>
      <c r="D339" s="164"/>
      <c r="E339" s="164"/>
      <c r="F339" s="164"/>
      <c r="G339" s="164"/>
      <c r="H339" s="164"/>
      <c r="I339" s="164"/>
    </row>
    <row r="340" s="125" customFormat="1" ht="16.5" customHeight="1" spans="1:9">
      <c r="A340" s="165" t="s">
        <v>56</v>
      </c>
      <c r="B340" s="166">
        <f>SUM(B341:B394)</f>
        <v>0</v>
      </c>
      <c r="C340" s="164"/>
      <c r="D340" s="164"/>
      <c r="E340" s="164"/>
      <c r="F340" s="164"/>
      <c r="G340" s="164"/>
      <c r="H340" s="164"/>
      <c r="I340" s="164"/>
    </row>
    <row r="341" s="125" customFormat="1" ht="16.5" customHeight="1" spans="1:9">
      <c r="A341" s="167" t="s">
        <v>1313</v>
      </c>
      <c r="B341" s="166"/>
      <c r="C341" s="164"/>
      <c r="D341" s="164"/>
      <c r="E341" s="164"/>
      <c r="F341" s="164"/>
      <c r="G341" s="164"/>
      <c r="H341" s="164"/>
      <c r="I341" s="164"/>
    </row>
    <row r="342" s="125" customFormat="1" ht="16.5" customHeight="1" spans="1:9">
      <c r="A342" s="168" t="s">
        <v>1151</v>
      </c>
      <c r="B342" s="166"/>
      <c r="C342" s="164"/>
      <c r="D342" s="164"/>
      <c r="E342" s="164"/>
      <c r="F342" s="164"/>
      <c r="G342" s="164"/>
      <c r="H342" s="164"/>
      <c r="I342" s="164"/>
    </row>
    <row r="343" s="125" customFormat="1" ht="16.5" customHeight="1" spans="1:9">
      <c r="A343" s="168" t="s">
        <v>1152</v>
      </c>
      <c r="B343" s="166"/>
      <c r="C343" s="164"/>
      <c r="D343" s="164"/>
      <c r="E343" s="164"/>
      <c r="F343" s="164"/>
      <c r="G343" s="164"/>
      <c r="H343" s="164"/>
      <c r="I343" s="164"/>
    </row>
    <row r="344" s="125" customFormat="1" ht="16.5" customHeight="1" spans="1:9">
      <c r="A344" s="168" t="s">
        <v>1141</v>
      </c>
      <c r="B344" s="166"/>
      <c r="C344" s="164"/>
      <c r="D344" s="164"/>
      <c r="E344" s="164"/>
      <c r="F344" s="164"/>
      <c r="G344" s="164"/>
      <c r="H344" s="164"/>
      <c r="I344" s="164"/>
    </row>
    <row r="345" s="125" customFormat="1" ht="16.5" customHeight="1" spans="1:9">
      <c r="A345" s="168" t="s">
        <v>1314</v>
      </c>
      <c r="B345" s="166"/>
      <c r="C345" s="164"/>
      <c r="D345" s="164"/>
      <c r="E345" s="164"/>
      <c r="F345" s="164"/>
      <c r="G345" s="164"/>
      <c r="H345" s="164"/>
      <c r="I345" s="164"/>
    </row>
    <row r="346" s="125" customFormat="1" ht="16.5" customHeight="1" spans="1:9">
      <c r="A346" s="167" t="s">
        <v>1315</v>
      </c>
      <c r="B346" s="166"/>
      <c r="C346" s="164"/>
      <c r="D346" s="164"/>
      <c r="E346" s="164"/>
      <c r="F346" s="164"/>
      <c r="G346" s="164"/>
      <c r="H346" s="164"/>
      <c r="I346" s="164"/>
    </row>
    <row r="347" s="125" customFormat="1" ht="16.5" customHeight="1" spans="1:9">
      <c r="A347" s="168" t="s">
        <v>1316</v>
      </c>
      <c r="B347" s="166"/>
      <c r="C347" s="164"/>
      <c r="D347" s="164"/>
      <c r="E347" s="164"/>
      <c r="F347" s="164"/>
      <c r="G347" s="164"/>
      <c r="H347" s="164"/>
      <c r="I347" s="164"/>
    </row>
    <row r="348" s="125" customFormat="1" ht="16.5" customHeight="1" spans="1:9">
      <c r="A348" s="168" t="s">
        <v>1317</v>
      </c>
      <c r="B348" s="166"/>
      <c r="C348" s="164"/>
      <c r="D348" s="164"/>
      <c r="E348" s="164"/>
      <c r="F348" s="164"/>
      <c r="G348" s="164"/>
      <c r="H348" s="164"/>
      <c r="I348" s="164"/>
    </row>
    <row r="349" s="125" customFormat="1" ht="16.5" customHeight="1" spans="1:9">
      <c r="A349" s="168" t="s">
        <v>1318</v>
      </c>
      <c r="B349" s="166"/>
      <c r="C349" s="164"/>
      <c r="D349" s="164"/>
      <c r="E349" s="164"/>
      <c r="F349" s="164"/>
      <c r="G349" s="164"/>
      <c r="H349" s="164"/>
      <c r="I349" s="164"/>
    </row>
    <row r="350" s="125" customFormat="1" ht="16.5" customHeight="1" spans="1:9">
      <c r="A350" s="168" t="s">
        <v>1319</v>
      </c>
      <c r="B350" s="166"/>
      <c r="C350" s="164"/>
      <c r="D350" s="164"/>
      <c r="E350" s="164"/>
      <c r="F350" s="164"/>
      <c r="G350" s="164"/>
      <c r="H350" s="164"/>
      <c r="I350" s="164"/>
    </row>
    <row r="351" s="125" customFormat="1" ht="16.5" customHeight="1" spans="1:9">
      <c r="A351" s="168" t="s">
        <v>1320</v>
      </c>
      <c r="B351" s="166"/>
      <c r="C351" s="164"/>
      <c r="D351" s="164"/>
      <c r="E351" s="164"/>
      <c r="F351" s="164"/>
      <c r="G351" s="164"/>
      <c r="H351" s="164"/>
      <c r="I351" s="164"/>
    </row>
    <row r="352" s="125" customFormat="1" ht="16.5" customHeight="1" spans="1:9">
      <c r="A352" s="168" t="s">
        <v>1321</v>
      </c>
      <c r="B352" s="166"/>
      <c r="C352" s="164"/>
      <c r="D352" s="164"/>
      <c r="E352" s="164"/>
      <c r="F352" s="164"/>
      <c r="G352" s="164"/>
      <c r="H352" s="164"/>
      <c r="I352" s="164"/>
    </row>
    <row r="353" s="125" customFormat="1" ht="16.5" customHeight="1" spans="1:9">
      <c r="A353" s="168" t="s">
        <v>1322</v>
      </c>
      <c r="B353" s="166"/>
      <c r="C353" s="164"/>
      <c r="D353" s="164"/>
      <c r="E353" s="164"/>
      <c r="F353" s="164"/>
      <c r="G353" s="164"/>
      <c r="H353" s="164"/>
      <c r="I353" s="164"/>
    </row>
    <row r="354" s="125" customFormat="1" ht="16.5" customHeight="1" spans="1:9">
      <c r="A354" s="168" t="s">
        <v>1323</v>
      </c>
      <c r="B354" s="166"/>
      <c r="C354" s="164"/>
      <c r="D354" s="164"/>
      <c r="E354" s="164"/>
      <c r="F354" s="164"/>
      <c r="G354" s="164"/>
      <c r="H354" s="164"/>
      <c r="I354" s="164"/>
    </row>
    <row r="355" s="125" customFormat="1" ht="16.5" customHeight="1" spans="1:9">
      <c r="A355" s="167" t="s">
        <v>1324</v>
      </c>
      <c r="B355" s="166"/>
      <c r="C355" s="164"/>
      <c r="D355" s="164"/>
      <c r="E355" s="164"/>
      <c r="F355" s="164"/>
      <c r="G355" s="164"/>
      <c r="H355" s="164"/>
      <c r="I355" s="164"/>
    </row>
    <row r="356" s="125" customFormat="1" ht="16.5" customHeight="1" spans="1:9">
      <c r="A356" s="168" t="s">
        <v>1325</v>
      </c>
      <c r="B356" s="166"/>
      <c r="C356" s="164"/>
      <c r="D356" s="164"/>
      <c r="E356" s="164"/>
      <c r="F356" s="164"/>
      <c r="G356" s="164"/>
      <c r="H356" s="164"/>
      <c r="I356" s="164"/>
    </row>
    <row r="357" s="125" customFormat="1" ht="16.5" customHeight="1" spans="1:9">
      <c r="A357" s="168" t="s">
        <v>1326</v>
      </c>
      <c r="B357" s="166"/>
      <c r="C357" s="164"/>
      <c r="D357" s="164"/>
      <c r="E357" s="164"/>
      <c r="F357" s="164"/>
      <c r="G357" s="164"/>
      <c r="H357" s="164"/>
      <c r="I357" s="164"/>
    </row>
    <row r="358" s="125" customFormat="1" ht="16.5" customHeight="1" spans="1:9">
      <c r="A358" s="168" t="s">
        <v>1327</v>
      </c>
      <c r="B358" s="166"/>
      <c r="C358" s="164"/>
      <c r="D358" s="164"/>
      <c r="E358" s="164"/>
      <c r="F358" s="164"/>
      <c r="G358" s="164"/>
      <c r="H358" s="164"/>
      <c r="I358" s="164"/>
    </row>
    <row r="359" s="125" customFormat="1" ht="16.5" customHeight="1" spans="1:9">
      <c r="A359" s="168" t="s">
        <v>1328</v>
      </c>
      <c r="B359" s="166"/>
      <c r="C359" s="164"/>
      <c r="D359" s="164"/>
      <c r="E359" s="164"/>
      <c r="F359" s="164"/>
      <c r="G359" s="164"/>
      <c r="H359" s="164"/>
      <c r="I359" s="164"/>
    </row>
    <row r="360" s="125" customFormat="1" ht="16.5" customHeight="1" spans="1:9">
      <c r="A360" s="168" t="s">
        <v>1329</v>
      </c>
      <c r="B360" s="166"/>
      <c r="C360" s="164"/>
      <c r="D360" s="164"/>
      <c r="E360" s="164"/>
      <c r="F360" s="164"/>
      <c r="G360" s="164"/>
      <c r="H360" s="164"/>
      <c r="I360" s="164"/>
    </row>
    <row r="361" s="125" customFormat="1" ht="16.5" customHeight="1" spans="1:9">
      <c r="A361" s="168" t="s">
        <v>1330</v>
      </c>
      <c r="B361" s="166"/>
      <c r="C361" s="164"/>
      <c r="D361" s="164"/>
      <c r="E361" s="164"/>
      <c r="F361" s="164"/>
      <c r="G361" s="164"/>
      <c r="H361" s="164"/>
      <c r="I361" s="164"/>
    </row>
    <row r="362" s="125" customFormat="1" ht="16.5" customHeight="1" spans="1:9">
      <c r="A362" s="167" t="s">
        <v>1331</v>
      </c>
      <c r="B362" s="166"/>
      <c r="C362" s="164"/>
      <c r="D362" s="164"/>
      <c r="E362" s="164"/>
      <c r="F362" s="164"/>
      <c r="G362" s="164"/>
      <c r="H362" s="164"/>
      <c r="I362" s="164"/>
    </row>
    <row r="363" s="125" customFormat="1" ht="16.5" customHeight="1" spans="1:9">
      <c r="A363" s="168" t="s">
        <v>1332</v>
      </c>
      <c r="B363" s="166"/>
      <c r="C363" s="164"/>
      <c r="D363" s="164"/>
      <c r="E363" s="164"/>
      <c r="F363" s="164"/>
      <c r="G363" s="164"/>
      <c r="H363" s="164"/>
      <c r="I363" s="164"/>
    </row>
    <row r="364" s="125" customFormat="1" ht="16.5" customHeight="1" spans="1:9">
      <c r="A364" s="168" t="s">
        <v>1333</v>
      </c>
      <c r="B364" s="166"/>
      <c r="C364" s="164"/>
      <c r="D364" s="164"/>
      <c r="E364" s="164"/>
      <c r="F364" s="164"/>
      <c r="G364" s="164"/>
      <c r="H364" s="164"/>
      <c r="I364" s="164"/>
    </row>
    <row r="365" s="125" customFormat="1" ht="16.5" customHeight="1" spans="1:9">
      <c r="A365" s="168" t="s">
        <v>1334</v>
      </c>
      <c r="B365" s="166"/>
      <c r="C365" s="164"/>
      <c r="D365" s="164"/>
      <c r="E365" s="164"/>
      <c r="F365" s="164"/>
      <c r="G365" s="164"/>
      <c r="H365" s="164"/>
      <c r="I365" s="164"/>
    </row>
    <row r="366" s="125" customFormat="1" ht="16.5" customHeight="1" spans="1:9">
      <c r="A366" s="168" t="s">
        <v>1335</v>
      </c>
      <c r="B366" s="166"/>
      <c r="C366" s="164"/>
      <c r="D366" s="164"/>
      <c r="E366" s="164"/>
      <c r="F366" s="164"/>
      <c r="G366" s="164"/>
      <c r="H366" s="164"/>
      <c r="I366" s="164"/>
    </row>
    <row r="367" s="125" customFormat="1" ht="16.5" customHeight="1" spans="1:9">
      <c r="A367" s="168" t="s">
        <v>1336</v>
      </c>
      <c r="B367" s="166"/>
      <c r="C367" s="164"/>
      <c r="D367" s="164"/>
      <c r="E367" s="164"/>
      <c r="F367" s="164"/>
      <c r="G367" s="164"/>
      <c r="H367" s="164"/>
      <c r="I367" s="164"/>
    </row>
    <row r="368" s="125" customFormat="1" ht="16.5" customHeight="1" spans="1:9">
      <c r="A368" s="167" t="s">
        <v>1337</v>
      </c>
      <c r="B368" s="166"/>
      <c r="C368" s="164"/>
      <c r="D368" s="164"/>
      <c r="E368" s="164"/>
      <c r="F368" s="164"/>
      <c r="G368" s="164"/>
      <c r="H368" s="164"/>
      <c r="I368" s="164"/>
    </row>
    <row r="369" s="125" customFormat="1" ht="16.5" customHeight="1" spans="1:9">
      <c r="A369" s="168" t="s">
        <v>1338</v>
      </c>
      <c r="B369" s="166"/>
      <c r="C369" s="164"/>
      <c r="D369" s="164"/>
      <c r="E369" s="164"/>
      <c r="F369" s="164"/>
      <c r="G369" s="164"/>
      <c r="H369" s="164"/>
      <c r="I369" s="164"/>
    </row>
    <row r="370" s="125" customFormat="1" ht="16.5" customHeight="1" spans="1:9">
      <c r="A370" s="168" t="s">
        <v>1339</v>
      </c>
      <c r="B370" s="166"/>
      <c r="C370" s="164"/>
      <c r="D370" s="164"/>
      <c r="E370" s="164"/>
      <c r="F370" s="164"/>
      <c r="G370" s="164"/>
      <c r="H370" s="164"/>
      <c r="I370" s="164"/>
    </row>
    <row r="371" s="125" customFormat="1" ht="16.5" customHeight="1" spans="1:9">
      <c r="A371" s="168" t="s">
        <v>1340</v>
      </c>
      <c r="B371" s="166"/>
      <c r="C371" s="164"/>
      <c r="D371" s="164"/>
      <c r="E371" s="164"/>
      <c r="F371" s="164"/>
      <c r="G371" s="164"/>
      <c r="H371" s="164"/>
      <c r="I371" s="164"/>
    </row>
    <row r="372" s="125" customFormat="1" ht="16.5" customHeight="1" spans="1:9">
      <c r="A372" s="167" t="s">
        <v>1341</v>
      </c>
      <c r="B372" s="166"/>
      <c r="C372" s="164"/>
      <c r="D372" s="164"/>
      <c r="E372" s="164"/>
      <c r="F372" s="164"/>
      <c r="G372" s="164"/>
      <c r="H372" s="164"/>
      <c r="I372" s="164"/>
    </row>
    <row r="373" s="125" customFormat="1" ht="16.5" customHeight="1" spans="1:9">
      <c r="A373" s="168" t="s">
        <v>1342</v>
      </c>
      <c r="B373" s="166"/>
      <c r="C373" s="164"/>
      <c r="D373" s="164"/>
      <c r="E373" s="164"/>
      <c r="F373" s="164"/>
      <c r="G373" s="164"/>
      <c r="H373" s="164"/>
      <c r="I373" s="164"/>
    </row>
    <row r="374" s="125" customFormat="1" ht="16.5" customHeight="1" spans="1:9">
      <c r="A374" s="168" t="s">
        <v>1343</v>
      </c>
      <c r="B374" s="166"/>
      <c r="C374" s="164"/>
      <c r="D374" s="164"/>
      <c r="E374" s="164"/>
      <c r="F374" s="164"/>
      <c r="G374" s="164"/>
      <c r="H374" s="164"/>
      <c r="I374" s="164"/>
    </row>
    <row r="375" s="125" customFormat="1" ht="16.5" customHeight="1" spans="1:9">
      <c r="A375" s="168" t="s">
        <v>1344</v>
      </c>
      <c r="B375" s="166"/>
      <c r="C375" s="164"/>
      <c r="D375" s="164"/>
      <c r="E375" s="164"/>
      <c r="F375" s="164"/>
      <c r="G375" s="164"/>
      <c r="H375" s="164"/>
      <c r="I375" s="164"/>
    </row>
    <row r="376" s="125" customFormat="1" ht="16.5" customHeight="1" spans="1:9">
      <c r="A376" s="167" t="s">
        <v>1345</v>
      </c>
      <c r="B376" s="166"/>
      <c r="C376" s="164"/>
      <c r="D376" s="164"/>
      <c r="E376" s="164"/>
      <c r="F376" s="164"/>
      <c r="G376" s="164"/>
      <c r="H376" s="164"/>
      <c r="I376" s="164"/>
    </row>
    <row r="377" s="125" customFormat="1" ht="16.5" customHeight="1" spans="1:9">
      <c r="A377" s="168" t="s">
        <v>1346</v>
      </c>
      <c r="B377" s="166"/>
      <c r="C377" s="164"/>
      <c r="D377" s="164"/>
      <c r="E377" s="164"/>
      <c r="F377" s="164"/>
      <c r="G377" s="164"/>
      <c r="H377" s="164"/>
      <c r="I377" s="164"/>
    </row>
    <row r="378" s="125" customFormat="1" ht="16.5" customHeight="1" spans="1:9">
      <c r="A378" s="168" t="s">
        <v>1347</v>
      </c>
      <c r="B378" s="166"/>
      <c r="C378" s="164"/>
      <c r="D378" s="164"/>
      <c r="E378" s="164"/>
      <c r="F378" s="164"/>
      <c r="G378" s="164"/>
      <c r="H378" s="164"/>
      <c r="I378" s="164"/>
    </row>
    <row r="379" s="125" customFormat="1" ht="16.5" customHeight="1" spans="1:9">
      <c r="A379" s="168" t="s">
        <v>1348</v>
      </c>
      <c r="B379" s="166"/>
      <c r="C379" s="164"/>
      <c r="D379" s="164"/>
      <c r="E379" s="164"/>
      <c r="F379" s="164"/>
      <c r="G379" s="164"/>
      <c r="H379" s="164"/>
      <c r="I379" s="164"/>
    </row>
    <row r="380" s="125" customFormat="1" ht="16.5" customHeight="1" spans="1:9">
      <c r="A380" s="167" t="s">
        <v>1349</v>
      </c>
      <c r="B380" s="166"/>
      <c r="C380" s="164"/>
      <c r="D380" s="164"/>
      <c r="E380" s="164"/>
      <c r="F380" s="164"/>
      <c r="G380" s="164"/>
      <c r="H380" s="164"/>
      <c r="I380" s="164"/>
    </row>
    <row r="381" s="125" customFormat="1" ht="16.5" customHeight="1" spans="1:9">
      <c r="A381" s="168" t="s">
        <v>1350</v>
      </c>
      <c r="B381" s="166"/>
      <c r="C381" s="164"/>
      <c r="D381" s="164"/>
      <c r="E381" s="164"/>
      <c r="F381" s="164"/>
      <c r="G381" s="164"/>
      <c r="H381" s="164"/>
      <c r="I381" s="164"/>
    </row>
    <row r="382" s="125" customFormat="1" ht="16.5" customHeight="1" spans="1:9">
      <c r="A382" s="168" t="s">
        <v>1351</v>
      </c>
      <c r="B382" s="166"/>
      <c r="C382" s="164"/>
      <c r="D382" s="164"/>
      <c r="E382" s="164"/>
      <c r="F382" s="164"/>
      <c r="G382" s="164"/>
      <c r="H382" s="164"/>
      <c r="I382" s="164"/>
    </row>
    <row r="383" s="125" customFormat="1" ht="16.5" customHeight="1" spans="1:9">
      <c r="A383" s="168" t="s">
        <v>1352</v>
      </c>
      <c r="B383" s="166"/>
      <c r="C383" s="164"/>
      <c r="D383" s="164"/>
      <c r="E383" s="164"/>
      <c r="F383" s="164"/>
      <c r="G383" s="164"/>
      <c r="H383" s="164"/>
      <c r="I383" s="164"/>
    </row>
    <row r="384" s="125" customFormat="1" ht="16.5" customHeight="1" spans="1:9">
      <c r="A384" s="168" t="s">
        <v>1353</v>
      </c>
      <c r="B384" s="166"/>
      <c r="C384" s="164"/>
      <c r="D384" s="164"/>
      <c r="E384" s="164"/>
      <c r="F384" s="164"/>
      <c r="G384" s="164"/>
      <c r="H384" s="164"/>
      <c r="I384" s="164"/>
    </row>
    <row r="385" s="125" customFormat="1" ht="16.5" customHeight="1" spans="1:9">
      <c r="A385" s="168" t="s">
        <v>1354</v>
      </c>
      <c r="B385" s="166"/>
      <c r="C385" s="164"/>
      <c r="D385" s="164"/>
      <c r="E385" s="164"/>
      <c r="F385" s="164"/>
      <c r="G385" s="164"/>
      <c r="H385" s="164"/>
      <c r="I385" s="164"/>
    </row>
    <row r="386" s="125" customFormat="1" ht="16.5" customHeight="1" spans="1:9">
      <c r="A386" s="167" t="s">
        <v>1355</v>
      </c>
      <c r="B386" s="166"/>
      <c r="C386" s="164"/>
      <c r="D386" s="164"/>
      <c r="E386" s="164"/>
      <c r="F386" s="164"/>
      <c r="G386" s="164"/>
      <c r="H386" s="164"/>
      <c r="I386" s="164"/>
    </row>
    <row r="387" s="125" customFormat="1" ht="16.5" customHeight="1" spans="1:9">
      <c r="A387" s="168" t="s">
        <v>1356</v>
      </c>
      <c r="B387" s="166"/>
      <c r="C387" s="164"/>
      <c r="D387" s="164"/>
      <c r="E387" s="164"/>
      <c r="F387" s="164"/>
      <c r="G387" s="164"/>
      <c r="H387" s="164"/>
      <c r="I387" s="164"/>
    </row>
    <row r="388" s="125" customFormat="1" ht="16.5" customHeight="1" spans="1:9">
      <c r="A388" s="168" t="s">
        <v>1357</v>
      </c>
      <c r="B388" s="166"/>
      <c r="C388" s="164"/>
      <c r="D388" s="164"/>
      <c r="E388" s="164"/>
      <c r="F388" s="164"/>
      <c r="G388" s="164"/>
      <c r="H388" s="164"/>
      <c r="I388" s="164"/>
    </row>
    <row r="389" s="125" customFormat="1" ht="16.5" customHeight="1" spans="1:9">
      <c r="A389" s="168" t="s">
        <v>1358</v>
      </c>
      <c r="B389" s="166"/>
      <c r="C389" s="164"/>
      <c r="D389" s="164"/>
      <c r="E389" s="164"/>
      <c r="F389" s="164"/>
      <c r="G389" s="164"/>
      <c r="H389" s="164"/>
      <c r="I389" s="164"/>
    </row>
    <row r="390" s="125" customFormat="1" ht="16.5" customHeight="1" spans="1:9">
      <c r="A390" s="168" t="s">
        <v>1359</v>
      </c>
      <c r="B390" s="166"/>
      <c r="C390" s="164"/>
      <c r="D390" s="164"/>
      <c r="E390" s="164"/>
      <c r="F390" s="164"/>
      <c r="G390" s="164"/>
      <c r="H390" s="164"/>
      <c r="I390" s="164"/>
    </row>
    <row r="391" s="125" customFormat="1" ht="16.5" customHeight="1" spans="1:9">
      <c r="A391" s="168" t="s">
        <v>1360</v>
      </c>
      <c r="B391" s="166"/>
      <c r="C391" s="164"/>
      <c r="D391" s="164"/>
      <c r="E391" s="164"/>
      <c r="F391" s="164"/>
      <c r="G391" s="164"/>
      <c r="H391" s="164"/>
      <c r="I391" s="164"/>
    </row>
    <row r="392" s="125" customFormat="1" ht="16.5" customHeight="1" spans="1:9">
      <c r="A392" s="168" t="s">
        <v>1361</v>
      </c>
      <c r="B392" s="166"/>
      <c r="C392" s="164"/>
      <c r="D392" s="164"/>
      <c r="E392" s="164"/>
      <c r="F392" s="164"/>
      <c r="G392" s="164"/>
      <c r="H392" s="164"/>
      <c r="I392" s="164"/>
    </row>
    <row r="393" s="125" customFormat="1" ht="16.5" customHeight="1" spans="1:9">
      <c r="A393" s="167" t="s">
        <v>1362</v>
      </c>
      <c r="B393" s="166"/>
      <c r="C393" s="164"/>
      <c r="D393" s="164"/>
      <c r="E393" s="164"/>
      <c r="F393" s="164"/>
      <c r="G393" s="164"/>
      <c r="H393" s="164"/>
      <c r="I393" s="164"/>
    </row>
    <row r="394" s="125" customFormat="1" ht="16.5" customHeight="1" spans="1:9">
      <c r="A394" s="168" t="s">
        <v>1362</v>
      </c>
      <c r="B394" s="166"/>
      <c r="C394" s="164"/>
      <c r="D394" s="164"/>
      <c r="E394" s="164"/>
      <c r="F394" s="164"/>
      <c r="G394" s="164"/>
      <c r="H394" s="164"/>
      <c r="I394" s="164"/>
    </row>
    <row r="395" s="125" customFormat="1" ht="16.5" customHeight="1" spans="1:9">
      <c r="A395" s="165" t="s">
        <v>58</v>
      </c>
      <c r="B395" s="166">
        <f>SUM(B396:B457)</f>
        <v>0</v>
      </c>
      <c r="C395" s="164"/>
      <c r="D395" s="164"/>
      <c r="E395" s="164"/>
      <c r="F395" s="164"/>
      <c r="G395" s="164"/>
      <c r="H395" s="164"/>
      <c r="I395" s="164"/>
    </row>
    <row r="396" s="125" customFormat="1" ht="16.5" customHeight="1" spans="1:9">
      <c r="A396" s="167" t="s">
        <v>1363</v>
      </c>
      <c r="B396" s="166"/>
      <c r="C396" s="164"/>
      <c r="D396" s="164"/>
      <c r="E396" s="164"/>
      <c r="F396" s="164"/>
      <c r="G396" s="164"/>
      <c r="H396" s="164"/>
      <c r="I396" s="164"/>
    </row>
    <row r="397" s="125" customFormat="1" ht="16.5" customHeight="1" spans="1:9">
      <c r="A397" s="168" t="s">
        <v>1151</v>
      </c>
      <c r="B397" s="166"/>
      <c r="C397" s="164"/>
      <c r="D397" s="164"/>
      <c r="E397" s="164"/>
      <c r="F397" s="164"/>
      <c r="G397" s="164"/>
      <c r="H397" s="164"/>
      <c r="I397" s="164"/>
    </row>
    <row r="398" s="125" customFormat="1" ht="16.5" customHeight="1" spans="1:9">
      <c r="A398" s="168" t="s">
        <v>1152</v>
      </c>
      <c r="B398" s="166"/>
      <c r="C398" s="164"/>
      <c r="D398" s="164"/>
      <c r="E398" s="164"/>
      <c r="F398" s="164"/>
      <c r="G398" s="164"/>
      <c r="H398" s="164"/>
      <c r="I398" s="164"/>
    </row>
    <row r="399" s="125" customFormat="1" ht="16.5" customHeight="1" spans="1:9">
      <c r="A399" s="168" t="s">
        <v>1141</v>
      </c>
      <c r="B399" s="166"/>
      <c r="C399" s="164"/>
      <c r="D399" s="164"/>
      <c r="E399" s="164"/>
      <c r="F399" s="164"/>
      <c r="G399" s="164"/>
      <c r="H399" s="164"/>
      <c r="I399" s="164"/>
    </row>
    <row r="400" s="125" customFormat="1" ht="16.5" customHeight="1" spans="1:9">
      <c r="A400" s="168" t="s">
        <v>1364</v>
      </c>
      <c r="B400" s="166"/>
      <c r="C400" s="164"/>
      <c r="D400" s="164"/>
      <c r="E400" s="164"/>
      <c r="F400" s="164"/>
      <c r="G400" s="164"/>
      <c r="H400" s="164"/>
      <c r="I400" s="164"/>
    </row>
    <row r="401" s="125" customFormat="1" ht="16.5" customHeight="1" spans="1:9">
      <c r="A401" s="167" t="s">
        <v>1365</v>
      </c>
      <c r="B401" s="166"/>
      <c r="C401" s="164"/>
      <c r="D401" s="164"/>
      <c r="E401" s="164"/>
      <c r="F401" s="164"/>
      <c r="G401" s="164"/>
      <c r="H401" s="164"/>
      <c r="I401" s="164"/>
    </row>
    <row r="402" s="125" customFormat="1" ht="16.5" customHeight="1" spans="1:9">
      <c r="A402" s="168" t="s">
        <v>1366</v>
      </c>
      <c r="B402" s="166"/>
      <c r="C402" s="164"/>
      <c r="D402" s="164"/>
      <c r="E402" s="164"/>
      <c r="F402" s="164"/>
      <c r="G402" s="164"/>
      <c r="H402" s="164"/>
      <c r="I402" s="164"/>
    </row>
    <row r="403" s="125" customFormat="1" ht="16.5" customHeight="1" spans="1:9">
      <c r="A403" s="168" t="s">
        <v>1367</v>
      </c>
      <c r="B403" s="166"/>
      <c r="C403" s="164"/>
      <c r="D403" s="164"/>
      <c r="E403" s="164"/>
      <c r="F403" s="164"/>
      <c r="G403" s="164"/>
      <c r="H403" s="164"/>
      <c r="I403" s="164"/>
    </row>
    <row r="404" s="125" customFormat="1" ht="16.5" customHeight="1" spans="1:9">
      <c r="A404" s="168" t="s">
        <v>1368</v>
      </c>
      <c r="B404" s="166"/>
      <c r="C404" s="164"/>
      <c r="D404" s="164"/>
      <c r="E404" s="164"/>
      <c r="F404" s="164"/>
      <c r="G404" s="164"/>
      <c r="H404" s="164"/>
      <c r="I404" s="164"/>
    </row>
    <row r="405" s="125" customFormat="1" ht="16.5" customHeight="1" spans="1:9">
      <c r="A405" s="168" t="s">
        <v>1369</v>
      </c>
      <c r="B405" s="166"/>
      <c r="C405" s="164"/>
      <c r="D405" s="164"/>
      <c r="E405" s="164"/>
      <c r="F405" s="164"/>
      <c r="G405" s="164"/>
      <c r="H405" s="164"/>
      <c r="I405" s="164"/>
    </row>
    <row r="406" s="125" customFormat="1" ht="16.5" customHeight="1" spans="1:9">
      <c r="A406" s="168" t="s">
        <v>1370</v>
      </c>
      <c r="B406" s="166"/>
      <c r="C406" s="164"/>
      <c r="D406" s="164"/>
      <c r="E406" s="164"/>
      <c r="F406" s="164"/>
      <c r="G406" s="164"/>
      <c r="H406" s="164"/>
      <c r="I406" s="164"/>
    </row>
    <row r="407" s="125" customFormat="1" ht="16.5" customHeight="1" spans="1:9">
      <c r="A407" s="168" t="s">
        <v>1371</v>
      </c>
      <c r="B407" s="166"/>
      <c r="C407" s="164"/>
      <c r="D407" s="164"/>
      <c r="E407" s="164"/>
      <c r="F407" s="164"/>
      <c r="G407" s="164"/>
      <c r="H407" s="164"/>
      <c r="I407" s="164"/>
    </row>
    <row r="408" s="125" customFormat="1" ht="16.5" customHeight="1" spans="1:9">
      <c r="A408" s="168" t="s">
        <v>1372</v>
      </c>
      <c r="B408" s="166"/>
      <c r="C408" s="164"/>
      <c r="D408" s="164"/>
      <c r="E408" s="164"/>
      <c r="F408" s="164"/>
      <c r="G408" s="164"/>
      <c r="H408" s="164"/>
      <c r="I408" s="164"/>
    </row>
    <row r="409" s="125" customFormat="1" ht="16.5" customHeight="1" spans="1:9">
      <c r="A409" s="168" t="s">
        <v>1373</v>
      </c>
      <c r="B409" s="166"/>
      <c r="C409" s="164"/>
      <c r="D409" s="164"/>
      <c r="E409" s="164"/>
      <c r="F409" s="164"/>
      <c r="G409" s="164"/>
      <c r="H409" s="164"/>
      <c r="I409" s="164"/>
    </row>
    <row r="410" s="125" customFormat="1" ht="16.5" customHeight="1" spans="1:9">
      <c r="A410" s="167" t="s">
        <v>1374</v>
      </c>
      <c r="B410" s="166"/>
      <c r="C410" s="164"/>
      <c r="D410" s="164"/>
      <c r="E410" s="164"/>
      <c r="F410" s="164"/>
      <c r="G410" s="164"/>
      <c r="H410" s="164"/>
      <c r="I410" s="164"/>
    </row>
    <row r="411" s="125" customFormat="1" ht="16.5" customHeight="1" spans="1:9">
      <c r="A411" s="168" t="s">
        <v>1366</v>
      </c>
      <c r="B411" s="166"/>
      <c r="C411" s="164"/>
      <c r="D411" s="164"/>
      <c r="E411" s="164"/>
      <c r="F411" s="164"/>
      <c r="G411" s="164"/>
      <c r="H411" s="164"/>
      <c r="I411" s="164"/>
    </row>
    <row r="412" s="125" customFormat="1" ht="16.5" customHeight="1" spans="1:9">
      <c r="A412" s="168" t="s">
        <v>1375</v>
      </c>
      <c r="B412" s="166"/>
      <c r="C412" s="164"/>
      <c r="D412" s="164"/>
      <c r="E412" s="164"/>
      <c r="F412" s="164"/>
      <c r="G412" s="164"/>
      <c r="H412" s="164"/>
      <c r="I412" s="164"/>
    </row>
    <row r="413" s="125" customFormat="1" ht="16.5" customHeight="1" spans="1:9">
      <c r="A413" s="168" t="s">
        <v>1376</v>
      </c>
      <c r="B413" s="166"/>
      <c r="C413" s="164"/>
      <c r="D413" s="164"/>
      <c r="E413" s="164"/>
      <c r="F413" s="164"/>
      <c r="G413" s="164"/>
      <c r="H413" s="164"/>
      <c r="I413" s="164"/>
    </row>
    <row r="414" s="125" customFormat="1" ht="16.5" customHeight="1" spans="1:9">
      <c r="A414" s="168" t="s">
        <v>1377</v>
      </c>
      <c r="B414" s="166"/>
      <c r="C414" s="164"/>
      <c r="D414" s="164"/>
      <c r="E414" s="164"/>
      <c r="F414" s="164"/>
      <c r="G414" s="164"/>
      <c r="H414" s="164"/>
      <c r="I414" s="164"/>
    </row>
    <row r="415" s="125" customFormat="1" ht="16.5" customHeight="1" spans="1:9">
      <c r="A415" s="168" t="s">
        <v>1378</v>
      </c>
      <c r="B415" s="166"/>
      <c r="C415" s="164"/>
      <c r="D415" s="164"/>
      <c r="E415" s="164"/>
      <c r="F415" s="164"/>
      <c r="G415" s="164"/>
      <c r="H415" s="164"/>
      <c r="I415" s="164"/>
    </row>
    <row r="416" s="125" customFormat="1" ht="16.5" customHeight="1" spans="1:9">
      <c r="A416" s="167" t="s">
        <v>1379</v>
      </c>
      <c r="B416" s="166"/>
      <c r="C416" s="164"/>
      <c r="D416" s="164"/>
      <c r="E416" s="164"/>
      <c r="F416" s="164"/>
      <c r="G416" s="164"/>
      <c r="H416" s="164"/>
      <c r="I416" s="164"/>
    </row>
    <row r="417" s="125" customFormat="1" ht="16.5" customHeight="1" spans="1:9">
      <c r="A417" s="168" t="s">
        <v>1366</v>
      </c>
      <c r="B417" s="166"/>
      <c r="C417" s="164"/>
      <c r="D417" s="164"/>
      <c r="E417" s="164"/>
      <c r="F417" s="164"/>
      <c r="G417" s="164"/>
      <c r="H417" s="164"/>
      <c r="I417" s="164"/>
    </row>
    <row r="418" s="125" customFormat="1" ht="16.5" customHeight="1" spans="1:9">
      <c r="A418" s="168" t="s">
        <v>1380</v>
      </c>
      <c r="B418" s="166"/>
      <c r="C418" s="164"/>
      <c r="D418" s="164"/>
      <c r="E418" s="164"/>
      <c r="F418" s="164"/>
      <c r="G418" s="164"/>
      <c r="H418" s="164"/>
      <c r="I418" s="164"/>
    </row>
    <row r="419" s="125" customFormat="1" ht="16.5" customHeight="1" spans="1:9">
      <c r="A419" s="168" t="s">
        <v>1381</v>
      </c>
      <c r="B419" s="166"/>
      <c r="C419" s="164"/>
      <c r="D419" s="164"/>
      <c r="E419" s="164"/>
      <c r="F419" s="164"/>
      <c r="G419" s="164"/>
      <c r="H419" s="164"/>
      <c r="I419" s="164"/>
    </row>
    <row r="420" s="125" customFormat="1" ht="16.5" customHeight="1" spans="1:9">
      <c r="A420" s="168" t="s">
        <v>1382</v>
      </c>
      <c r="B420" s="166"/>
      <c r="C420" s="164"/>
      <c r="D420" s="164"/>
      <c r="E420" s="164"/>
      <c r="F420" s="164"/>
      <c r="G420" s="164"/>
      <c r="H420" s="164"/>
      <c r="I420" s="164"/>
    </row>
    <row r="421" s="125" customFormat="1" ht="16.5" customHeight="1" spans="1:9">
      <c r="A421" s="168" t="s">
        <v>1383</v>
      </c>
      <c r="B421" s="166"/>
      <c r="C421" s="164"/>
      <c r="D421" s="164"/>
      <c r="E421" s="164"/>
      <c r="F421" s="164"/>
      <c r="G421" s="164"/>
      <c r="H421" s="164"/>
      <c r="I421" s="164"/>
    </row>
    <row r="422" s="125" customFormat="1" ht="16.5" customHeight="1" spans="1:9">
      <c r="A422" s="167" t="s">
        <v>1384</v>
      </c>
      <c r="B422" s="166"/>
      <c r="C422" s="164"/>
      <c r="D422" s="164"/>
      <c r="E422" s="164"/>
      <c r="F422" s="164"/>
      <c r="G422" s="164"/>
      <c r="H422" s="164"/>
      <c r="I422" s="164"/>
    </row>
    <row r="423" s="125" customFormat="1" ht="16.5" customHeight="1" spans="1:9">
      <c r="A423" s="168" t="s">
        <v>1366</v>
      </c>
      <c r="B423" s="166"/>
      <c r="C423" s="164"/>
      <c r="D423" s="164"/>
      <c r="E423" s="164"/>
      <c r="F423" s="164"/>
      <c r="G423" s="164"/>
      <c r="H423" s="164"/>
      <c r="I423" s="164"/>
    </row>
    <row r="424" s="125" customFormat="1" ht="16.5" customHeight="1" spans="1:9">
      <c r="A424" s="168" t="s">
        <v>1385</v>
      </c>
      <c r="B424" s="166"/>
      <c r="C424" s="164"/>
      <c r="D424" s="164"/>
      <c r="E424" s="164"/>
      <c r="F424" s="164"/>
      <c r="G424" s="164"/>
      <c r="H424" s="164"/>
      <c r="I424" s="164"/>
    </row>
    <row r="425" s="125" customFormat="1" ht="16.5" customHeight="1" spans="1:9">
      <c r="A425" s="168" t="s">
        <v>1386</v>
      </c>
      <c r="B425" s="166"/>
      <c r="C425" s="164"/>
      <c r="D425" s="164"/>
      <c r="E425" s="164"/>
      <c r="F425" s="164"/>
      <c r="G425" s="164"/>
      <c r="H425" s="164"/>
      <c r="I425" s="164"/>
    </row>
    <row r="426" s="125" customFormat="1" ht="16.5" customHeight="1" spans="1:9">
      <c r="A426" s="168" t="s">
        <v>1387</v>
      </c>
      <c r="B426" s="166"/>
      <c r="C426" s="164"/>
      <c r="D426" s="164"/>
      <c r="E426" s="164"/>
      <c r="F426" s="164"/>
      <c r="G426" s="164"/>
      <c r="H426" s="164"/>
      <c r="I426" s="164"/>
    </row>
    <row r="427" s="125" customFormat="1" ht="16.5" customHeight="1" spans="1:9">
      <c r="A427" s="167" t="s">
        <v>1388</v>
      </c>
      <c r="B427" s="166"/>
      <c r="C427" s="164"/>
      <c r="D427" s="164"/>
      <c r="E427" s="164"/>
      <c r="F427" s="164"/>
      <c r="G427" s="164"/>
      <c r="H427" s="164"/>
      <c r="I427" s="164"/>
    </row>
    <row r="428" s="125" customFormat="1" ht="16.5" customHeight="1" spans="1:9">
      <c r="A428" s="168" t="s">
        <v>1389</v>
      </c>
      <c r="B428" s="166"/>
      <c r="C428" s="164"/>
      <c r="D428" s="164"/>
      <c r="E428" s="164"/>
      <c r="F428" s="164"/>
      <c r="G428" s="164"/>
      <c r="H428" s="164"/>
      <c r="I428" s="164"/>
    </row>
    <row r="429" s="125" customFormat="1" ht="16.5" customHeight="1" spans="1:9">
      <c r="A429" s="168" t="s">
        <v>1390</v>
      </c>
      <c r="B429" s="166"/>
      <c r="C429" s="164"/>
      <c r="D429" s="164"/>
      <c r="E429" s="164"/>
      <c r="F429" s="164"/>
      <c r="G429" s="164"/>
      <c r="H429" s="164"/>
      <c r="I429" s="164"/>
    </row>
    <row r="430" s="125" customFormat="1" ht="16.5" customHeight="1" spans="1:9">
      <c r="A430" s="168" t="s">
        <v>1391</v>
      </c>
      <c r="B430" s="166"/>
      <c r="C430" s="164"/>
      <c r="D430" s="164"/>
      <c r="E430" s="164"/>
      <c r="F430" s="164"/>
      <c r="G430" s="164"/>
      <c r="H430" s="164"/>
      <c r="I430" s="164"/>
    </row>
    <row r="431" s="125" customFormat="1" ht="16.5" customHeight="1" spans="1:9">
      <c r="A431" s="168" t="s">
        <v>1392</v>
      </c>
      <c r="B431" s="166"/>
      <c r="C431" s="164"/>
      <c r="D431" s="164"/>
      <c r="E431" s="164"/>
      <c r="F431" s="164"/>
      <c r="G431" s="164"/>
      <c r="H431" s="164"/>
      <c r="I431" s="164"/>
    </row>
    <row r="432" s="125" customFormat="1" ht="16.5" customHeight="1" spans="1:9">
      <c r="A432" s="167" t="s">
        <v>1393</v>
      </c>
      <c r="B432" s="166"/>
      <c r="C432" s="164"/>
      <c r="D432" s="164"/>
      <c r="E432" s="164"/>
      <c r="F432" s="164"/>
      <c r="G432" s="164"/>
      <c r="H432" s="164"/>
      <c r="I432" s="164"/>
    </row>
    <row r="433" s="125" customFormat="1" ht="16.5" customHeight="1" spans="1:9">
      <c r="A433" s="168" t="s">
        <v>1366</v>
      </c>
      <c r="B433" s="166"/>
      <c r="C433" s="164"/>
      <c r="D433" s="164"/>
      <c r="E433" s="164"/>
      <c r="F433" s="164"/>
      <c r="G433" s="164"/>
      <c r="H433" s="164"/>
      <c r="I433" s="164"/>
    </row>
    <row r="434" s="125" customFormat="1" ht="16.5" customHeight="1" spans="1:9">
      <c r="A434" s="168" t="s">
        <v>1394</v>
      </c>
      <c r="B434" s="166"/>
      <c r="C434" s="164"/>
      <c r="D434" s="164"/>
      <c r="E434" s="164"/>
      <c r="F434" s="164"/>
      <c r="G434" s="164"/>
      <c r="H434" s="164"/>
      <c r="I434" s="164"/>
    </row>
    <row r="435" s="125" customFormat="1" ht="16.5" customHeight="1" spans="1:9">
      <c r="A435" s="168" t="s">
        <v>1395</v>
      </c>
      <c r="B435" s="166"/>
      <c r="C435" s="164"/>
      <c r="D435" s="164"/>
      <c r="E435" s="164"/>
      <c r="F435" s="164"/>
      <c r="G435" s="164"/>
      <c r="H435" s="164"/>
      <c r="I435" s="164"/>
    </row>
    <row r="436" s="125" customFormat="1" ht="16.5" customHeight="1" spans="1:9">
      <c r="A436" s="168" t="s">
        <v>1396</v>
      </c>
      <c r="B436" s="166"/>
      <c r="C436" s="164"/>
      <c r="D436" s="164"/>
      <c r="E436" s="164"/>
      <c r="F436" s="164"/>
      <c r="G436" s="164"/>
      <c r="H436" s="164"/>
      <c r="I436" s="164"/>
    </row>
    <row r="437" s="125" customFormat="1" ht="16.5" customHeight="1" spans="1:9">
      <c r="A437" s="168" t="s">
        <v>1397</v>
      </c>
      <c r="B437" s="166"/>
      <c r="C437" s="164"/>
      <c r="D437" s="164"/>
      <c r="E437" s="164"/>
      <c r="F437" s="164"/>
      <c r="G437" s="164"/>
      <c r="H437" s="164"/>
      <c r="I437" s="164"/>
    </row>
    <row r="438" s="125" customFormat="1" ht="16.5" customHeight="1" spans="1:9">
      <c r="A438" s="168" t="s">
        <v>1398</v>
      </c>
      <c r="B438" s="166"/>
      <c r="C438" s="164"/>
      <c r="D438" s="164"/>
      <c r="E438" s="164"/>
      <c r="F438" s="164"/>
      <c r="G438" s="164"/>
      <c r="H438" s="164"/>
      <c r="I438" s="164"/>
    </row>
    <row r="439" s="125" customFormat="1" ht="16.5" customHeight="1" spans="1:9">
      <c r="A439" s="167" t="s">
        <v>1399</v>
      </c>
      <c r="B439" s="166"/>
      <c r="C439" s="164"/>
      <c r="D439" s="164"/>
      <c r="E439" s="164"/>
      <c r="F439" s="164"/>
      <c r="G439" s="164"/>
      <c r="H439" s="164"/>
      <c r="I439" s="164"/>
    </row>
    <row r="440" s="125" customFormat="1" ht="16.5" customHeight="1" spans="1:9">
      <c r="A440" s="168" t="s">
        <v>1400</v>
      </c>
      <c r="B440" s="166"/>
      <c r="C440" s="164"/>
      <c r="D440" s="164"/>
      <c r="E440" s="164"/>
      <c r="F440" s="164"/>
      <c r="G440" s="164"/>
      <c r="H440" s="164"/>
      <c r="I440" s="164"/>
    </row>
    <row r="441" s="125" customFormat="1" ht="16.5" customHeight="1" spans="1:9">
      <c r="A441" s="168" t="s">
        <v>1401</v>
      </c>
      <c r="B441" s="166"/>
      <c r="C441" s="164"/>
      <c r="D441" s="164"/>
      <c r="E441" s="164"/>
      <c r="F441" s="164"/>
      <c r="G441" s="164"/>
      <c r="H441" s="164"/>
      <c r="I441" s="164"/>
    </row>
    <row r="442" s="125" customFormat="1" ht="16.5" customHeight="1" spans="1:9">
      <c r="A442" s="168" t="s">
        <v>1402</v>
      </c>
      <c r="B442" s="166"/>
      <c r="C442" s="164"/>
      <c r="D442" s="164"/>
      <c r="E442" s="164"/>
      <c r="F442" s="164"/>
      <c r="G442" s="164"/>
      <c r="H442" s="164"/>
      <c r="I442" s="164"/>
    </row>
    <row r="443" s="125" customFormat="1" ht="16.5" customHeight="1" spans="1:9">
      <c r="A443" s="167" t="s">
        <v>1403</v>
      </c>
      <c r="B443" s="166"/>
      <c r="C443" s="164"/>
      <c r="D443" s="164"/>
      <c r="E443" s="164"/>
      <c r="F443" s="164"/>
      <c r="G443" s="164"/>
      <c r="H443" s="164"/>
      <c r="I443" s="164"/>
    </row>
    <row r="444" s="125" customFormat="1" ht="16.5" customHeight="1" spans="1:9">
      <c r="A444" s="168" t="s">
        <v>1404</v>
      </c>
      <c r="B444" s="166"/>
      <c r="C444" s="164"/>
      <c r="D444" s="164"/>
      <c r="E444" s="164"/>
      <c r="F444" s="164"/>
      <c r="G444" s="164"/>
      <c r="H444" s="164"/>
      <c r="I444" s="164"/>
    </row>
    <row r="445" s="125" customFormat="1" ht="16.5" customHeight="1" spans="1:9">
      <c r="A445" s="168" t="s">
        <v>1405</v>
      </c>
      <c r="B445" s="166"/>
      <c r="C445" s="164"/>
      <c r="D445" s="164"/>
      <c r="E445" s="164"/>
      <c r="F445" s="164"/>
      <c r="G445" s="164"/>
      <c r="H445" s="164"/>
      <c r="I445" s="164"/>
    </row>
    <row r="446" s="125" customFormat="1" ht="16.5" customHeight="1" spans="1:9">
      <c r="A446" s="167" t="s">
        <v>1406</v>
      </c>
      <c r="B446" s="166"/>
      <c r="C446" s="164"/>
      <c r="D446" s="164"/>
      <c r="E446" s="164"/>
      <c r="F446" s="164"/>
      <c r="G446" s="164"/>
      <c r="H446" s="164"/>
      <c r="I446" s="164"/>
    </row>
    <row r="447" s="125" customFormat="1" ht="16.5" customHeight="1" spans="1:9">
      <c r="A447" s="168" t="s">
        <v>1407</v>
      </c>
      <c r="B447" s="166"/>
      <c r="C447" s="164"/>
      <c r="D447" s="164"/>
      <c r="E447" s="164"/>
      <c r="F447" s="164"/>
      <c r="G447" s="164"/>
      <c r="H447" s="164"/>
      <c r="I447" s="164"/>
    </row>
    <row r="448" s="125" customFormat="1" ht="16.5" customHeight="1" spans="1:9">
      <c r="A448" s="168" t="s">
        <v>1408</v>
      </c>
      <c r="B448" s="166"/>
      <c r="C448" s="164"/>
      <c r="D448" s="164"/>
      <c r="E448" s="164"/>
      <c r="F448" s="164"/>
      <c r="G448" s="164"/>
      <c r="H448" s="164"/>
      <c r="I448" s="164"/>
    </row>
    <row r="449" s="125" customFormat="1" ht="16.5" customHeight="1" spans="1:9">
      <c r="A449" s="168" t="s">
        <v>1409</v>
      </c>
      <c r="B449" s="166"/>
      <c r="C449" s="164"/>
      <c r="D449" s="164"/>
      <c r="E449" s="164"/>
      <c r="F449" s="164"/>
      <c r="G449" s="164"/>
      <c r="H449" s="164"/>
      <c r="I449" s="164"/>
    </row>
    <row r="450" s="125" customFormat="1" ht="16.5" customHeight="1" spans="1:9">
      <c r="A450" s="168" t="s">
        <v>1410</v>
      </c>
      <c r="B450" s="166"/>
      <c r="C450" s="164"/>
      <c r="D450" s="164"/>
      <c r="E450" s="164"/>
      <c r="F450" s="164"/>
      <c r="G450" s="164"/>
      <c r="H450" s="164"/>
      <c r="I450" s="164"/>
    </row>
    <row r="451" s="125" customFormat="1" ht="16.5" customHeight="1" spans="1:9">
      <c r="A451" s="168" t="s">
        <v>1411</v>
      </c>
      <c r="B451" s="166"/>
      <c r="C451" s="164"/>
      <c r="D451" s="164"/>
      <c r="E451" s="164"/>
      <c r="F451" s="164"/>
      <c r="G451" s="164"/>
      <c r="H451" s="164"/>
      <c r="I451" s="164"/>
    </row>
    <row r="452" s="125" customFormat="1" ht="16.5" customHeight="1" spans="1:9">
      <c r="A452" s="168" t="s">
        <v>1412</v>
      </c>
      <c r="B452" s="166"/>
      <c r="C452" s="164"/>
      <c r="D452" s="164"/>
      <c r="E452" s="164"/>
      <c r="F452" s="164"/>
      <c r="G452" s="164"/>
      <c r="H452" s="164"/>
      <c r="I452" s="164"/>
    </row>
    <row r="453" s="125" customFormat="1" ht="16.5" customHeight="1" spans="1:9">
      <c r="A453" s="167" t="s">
        <v>1413</v>
      </c>
      <c r="B453" s="166"/>
      <c r="C453" s="164"/>
      <c r="D453" s="164"/>
      <c r="E453" s="164"/>
      <c r="F453" s="164"/>
      <c r="G453" s="164"/>
      <c r="H453" s="164"/>
      <c r="I453" s="164"/>
    </row>
    <row r="454" s="125" customFormat="1" ht="16.5" customHeight="1" spans="1:9">
      <c r="A454" s="168" t="s">
        <v>1414</v>
      </c>
      <c r="B454" s="166"/>
      <c r="C454" s="164"/>
      <c r="D454" s="164"/>
      <c r="E454" s="164"/>
      <c r="F454" s="164"/>
      <c r="G454" s="164"/>
      <c r="H454" s="164"/>
      <c r="I454" s="164"/>
    </row>
    <row r="455" s="125" customFormat="1" ht="16.5" customHeight="1" spans="1:9">
      <c r="A455" s="168" t="s">
        <v>1415</v>
      </c>
      <c r="B455" s="166"/>
      <c r="C455" s="164"/>
      <c r="D455" s="164"/>
      <c r="E455" s="164"/>
      <c r="F455" s="164"/>
      <c r="G455" s="164"/>
      <c r="H455" s="164"/>
      <c r="I455" s="164"/>
    </row>
    <row r="456" s="125" customFormat="1" ht="16.5" customHeight="1" spans="1:9">
      <c r="A456" s="168" t="s">
        <v>1416</v>
      </c>
      <c r="B456" s="166"/>
      <c r="C456" s="164"/>
      <c r="D456" s="164"/>
      <c r="E456" s="164"/>
      <c r="F456" s="164"/>
      <c r="G456" s="164"/>
      <c r="H456" s="164"/>
      <c r="I456" s="164"/>
    </row>
    <row r="457" s="125" customFormat="1" ht="16.5" customHeight="1" spans="1:9">
      <c r="A457" s="168" t="s">
        <v>1413</v>
      </c>
      <c r="B457" s="166"/>
      <c r="C457" s="164"/>
      <c r="D457" s="164"/>
      <c r="E457" s="164"/>
      <c r="F457" s="164"/>
      <c r="G457" s="164"/>
      <c r="H457" s="164"/>
      <c r="I457" s="164"/>
    </row>
    <row r="458" s="125" customFormat="1" ht="16.5" customHeight="1" spans="1:9">
      <c r="A458" s="165" t="s">
        <v>60</v>
      </c>
      <c r="B458" s="166">
        <f>SUM(B459:B527)</f>
        <v>79.21</v>
      </c>
      <c r="C458" s="164"/>
      <c r="D458" s="164"/>
      <c r="E458" s="164"/>
      <c r="F458" s="164"/>
      <c r="G458" s="164"/>
      <c r="H458" s="164"/>
      <c r="I458" s="164"/>
    </row>
    <row r="459" s="125" customFormat="1" ht="16.5" customHeight="1" spans="1:9">
      <c r="A459" s="167" t="s">
        <v>1417</v>
      </c>
      <c r="B459" s="166"/>
      <c r="C459" s="164"/>
      <c r="D459" s="164"/>
      <c r="E459" s="164"/>
      <c r="F459" s="164"/>
      <c r="G459" s="164"/>
      <c r="H459" s="164"/>
      <c r="I459" s="164"/>
    </row>
    <row r="460" s="125" customFormat="1" ht="16.5" customHeight="1" spans="1:9">
      <c r="A460" s="168" t="s">
        <v>1151</v>
      </c>
      <c r="B460" s="166"/>
      <c r="C460" s="164"/>
      <c r="D460" s="164"/>
      <c r="E460" s="164"/>
      <c r="F460" s="164"/>
      <c r="G460" s="164"/>
      <c r="H460" s="164"/>
      <c r="I460" s="164"/>
    </row>
    <row r="461" s="125" customFormat="1" ht="16.5" customHeight="1" spans="1:9">
      <c r="A461" s="168" t="s">
        <v>1152</v>
      </c>
      <c r="B461" s="166"/>
      <c r="C461" s="164"/>
      <c r="D461" s="164"/>
      <c r="E461" s="164"/>
      <c r="F461" s="164"/>
      <c r="G461" s="164"/>
      <c r="H461" s="164"/>
      <c r="I461" s="164"/>
    </row>
    <row r="462" s="125" customFormat="1" ht="16.5" customHeight="1" spans="1:9">
      <c r="A462" s="168" t="s">
        <v>1141</v>
      </c>
      <c r="B462" s="166"/>
      <c r="C462" s="164"/>
      <c r="D462" s="164"/>
      <c r="E462" s="164"/>
      <c r="F462" s="164"/>
      <c r="G462" s="164"/>
      <c r="H462" s="164"/>
      <c r="I462" s="164"/>
    </row>
    <row r="463" s="125" customFormat="1" ht="16.5" customHeight="1" spans="1:9">
      <c r="A463" s="168" t="s">
        <v>1418</v>
      </c>
      <c r="B463" s="166"/>
      <c r="C463" s="164"/>
      <c r="D463" s="164"/>
      <c r="E463" s="164"/>
      <c r="F463" s="164"/>
      <c r="G463" s="164"/>
      <c r="H463" s="164"/>
      <c r="I463" s="164"/>
    </row>
    <row r="464" s="125" customFormat="1" ht="16.5" customHeight="1" spans="1:9">
      <c r="A464" s="168" t="s">
        <v>1419</v>
      </c>
      <c r="B464" s="166"/>
      <c r="C464" s="164"/>
      <c r="D464" s="164"/>
      <c r="E464" s="164"/>
      <c r="F464" s="164"/>
      <c r="G464" s="164"/>
      <c r="H464" s="164"/>
      <c r="I464" s="164"/>
    </row>
    <row r="465" s="125" customFormat="1" ht="16.5" customHeight="1" spans="1:9">
      <c r="A465" s="168" t="s">
        <v>1420</v>
      </c>
      <c r="B465" s="166"/>
      <c r="C465" s="164"/>
      <c r="D465" s="164"/>
      <c r="E465" s="164"/>
      <c r="F465" s="164"/>
      <c r="G465" s="164"/>
      <c r="H465" s="164"/>
      <c r="I465" s="164"/>
    </row>
    <row r="466" s="125" customFormat="1" ht="16.5" customHeight="1" spans="1:9">
      <c r="A466" s="168" t="s">
        <v>1421</v>
      </c>
      <c r="B466" s="166"/>
      <c r="C466" s="164"/>
      <c r="D466" s="164"/>
      <c r="E466" s="164"/>
      <c r="F466" s="164"/>
      <c r="G466" s="164"/>
      <c r="H466" s="164"/>
      <c r="I466" s="164"/>
    </row>
    <row r="467" s="125" customFormat="1" ht="16.5" customHeight="1" spans="1:9">
      <c r="A467" s="168" t="s">
        <v>1422</v>
      </c>
      <c r="B467" s="166"/>
      <c r="C467" s="164"/>
      <c r="D467" s="164"/>
      <c r="E467" s="164"/>
      <c r="F467" s="164"/>
      <c r="G467" s="164"/>
      <c r="H467" s="164"/>
      <c r="I467" s="164"/>
    </row>
    <row r="468" s="125" customFormat="1" ht="16.5" customHeight="1" spans="1:9">
      <c r="A468" s="168" t="s">
        <v>1423</v>
      </c>
      <c r="B468" s="166">
        <v>79.21</v>
      </c>
      <c r="C468" s="164"/>
      <c r="D468" s="164"/>
      <c r="E468" s="164"/>
      <c r="F468" s="164"/>
      <c r="G468" s="164"/>
      <c r="H468" s="164"/>
      <c r="I468" s="164"/>
    </row>
    <row r="469" s="125" customFormat="1" ht="16.5" customHeight="1" spans="1:9">
      <c r="A469" s="168" t="s">
        <v>1424</v>
      </c>
      <c r="B469" s="166"/>
      <c r="C469" s="164"/>
      <c r="D469" s="164"/>
      <c r="E469" s="164"/>
      <c r="F469" s="164"/>
      <c r="G469" s="164"/>
      <c r="H469" s="164"/>
      <c r="I469" s="164"/>
    </row>
    <row r="470" s="125" customFormat="1" ht="16.5" customHeight="1" spans="1:9">
      <c r="A470" s="168" t="s">
        <v>1425</v>
      </c>
      <c r="B470" s="166"/>
      <c r="C470" s="164"/>
      <c r="D470" s="164"/>
      <c r="E470" s="164"/>
      <c r="F470" s="164"/>
      <c r="G470" s="164"/>
      <c r="H470" s="164"/>
      <c r="I470" s="164"/>
    </row>
    <row r="471" s="125" customFormat="1" ht="16.5" customHeight="1" spans="1:9">
      <c r="A471" s="168" t="s">
        <v>1426</v>
      </c>
      <c r="B471" s="166"/>
      <c r="C471" s="164"/>
      <c r="D471" s="164"/>
      <c r="E471" s="164"/>
      <c r="F471" s="164"/>
      <c r="G471" s="164"/>
      <c r="H471" s="164"/>
      <c r="I471" s="164"/>
    </row>
    <row r="472" s="125" customFormat="1" ht="16.5" customHeight="1" spans="1:9">
      <c r="A472" s="168" t="s">
        <v>1427</v>
      </c>
      <c r="B472" s="166"/>
      <c r="C472" s="164"/>
      <c r="D472" s="164"/>
      <c r="E472" s="164"/>
      <c r="F472" s="164"/>
      <c r="G472" s="164"/>
      <c r="H472" s="164"/>
      <c r="I472" s="164"/>
    </row>
    <row r="473" s="125" customFormat="1" ht="16.5" customHeight="1" spans="1:9">
      <c r="A473" s="168" t="s">
        <v>1428</v>
      </c>
      <c r="B473" s="166"/>
      <c r="C473" s="164"/>
      <c r="D473" s="164"/>
      <c r="E473" s="164"/>
      <c r="F473" s="164"/>
      <c r="G473" s="164"/>
      <c r="H473" s="164"/>
      <c r="I473" s="164"/>
    </row>
    <row r="474" s="125" customFormat="1" ht="16.5" customHeight="1" spans="1:9">
      <c r="A474" s="168" t="s">
        <v>1429</v>
      </c>
      <c r="B474" s="166"/>
      <c r="C474" s="164"/>
      <c r="D474" s="164"/>
      <c r="E474" s="164"/>
      <c r="F474" s="164"/>
      <c r="G474" s="164"/>
      <c r="H474" s="164"/>
      <c r="I474" s="164"/>
    </row>
    <row r="475" s="125" customFormat="1" ht="16.5" customHeight="1" spans="1:9">
      <c r="A475" s="167" t="s">
        <v>1430</v>
      </c>
      <c r="B475" s="166"/>
      <c r="C475" s="164"/>
      <c r="D475" s="164"/>
      <c r="E475" s="164"/>
      <c r="F475" s="164"/>
      <c r="G475" s="164"/>
      <c r="H475" s="164"/>
      <c r="I475" s="164"/>
    </row>
    <row r="476" s="125" customFormat="1" ht="16.5" customHeight="1" spans="1:9">
      <c r="A476" s="168" t="s">
        <v>1151</v>
      </c>
      <c r="B476" s="166"/>
      <c r="C476" s="164"/>
      <c r="D476" s="164"/>
      <c r="E476" s="164"/>
      <c r="F476" s="164"/>
      <c r="G476" s="164"/>
      <c r="H476" s="164"/>
      <c r="I476" s="164"/>
    </row>
    <row r="477" s="125" customFormat="1" ht="16.5" customHeight="1" spans="1:9">
      <c r="A477" s="168" t="s">
        <v>1152</v>
      </c>
      <c r="B477" s="166"/>
      <c r="C477" s="164"/>
      <c r="D477" s="164"/>
      <c r="E477" s="164"/>
      <c r="F477" s="164"/>
      <c r="G477" s="164"/>
      <c r="H477" s="164"/>
      <c r="I477" s="164"/>
    </row>
    <row r="478" s="125" customFormat="1" ht="16.5" customHeight="1" spans="1:9">
      <c r="A478" s="168" t="s">
        <v>1141</v>
      </c>
      <c r="B478" s="166"/>
      <c r="C478" s="164"/>
      <c r="D478" s="164"/>
      <c r="E478" s="164"/>
      <c r="F478" s="164"/>
      <c r="G478" s="164"/>
      <c r="H478" s="164"/>
      <c r="I478" s="164"/>
    </row>
    <row r="479" s="125" customFormat="1" ht="16.5" customHeight="1" spans="1:9">
      <c r="A479" s="168" t="s">
        <v>1431</v>
      </c>
      <c r="B479" s="166"/>
      <c r="C479" s="164"/>
      <c r="D479" s="164"/>
      <c r="E479" s="164"/>
      <c r="F479" s="164"/>
      <c r="G479" s="164"/>
      <c r="H479" s="164"/>
      <c r="I479" s="164"/>
    </row>
    <row r="480" s="125" customFormat="1" ht="16.5" customHeight="1" spans="1:9">
      <c r="A480" s="168" t="s">
        <v>1432</v>
      </c>
      <c r="B480" s="166"/>
      <c r="C480" s="164"/>
      <c r="D480" s="164"/>
      <c r="E480" s="164"/>
      <c r="F480" s="164"/>
      <c r="G480" s="164"/>
      <c r="H480" s="164"/>
      <c r="I480" s="164"/>
    </row>
    <row r="481" s="125" customFormat="1" ht="16.5" customHeight="1" spans="1:9">
      <c r="A481" s="168" t="s">
        <v>1433</v>
      </c>
      <c r="B481" s="166"/>
      <c r="C481" s="164"/>
      <c r="D481" s="164"/>
      <c r="E481" s="164"/>
      <c r="F481" s="164"/>
      <c r="G481" s="164"/>
      <c r="H481" s="164"/>
      <c r="I481" s="164"/>
    </row>
    <row r="482" s="125" customFormat="1" ht="16.5" customHeight="1" spans="1:9">
      <c r="A482" s="168" t="s">
        <v>1434</v>
      </c>
      <c r="B482" s="166"/>
      <c r="C482" s="164"/>
      <c r="D482" s="164"/>
      <c r="E482" s="164"/>
      <c r="F482" s="164"/>
      <c r="G482" s="164"/>
      <c r="H482" s="164"/>
      <c r="I482" s="164"/>
    </row>
    <row r="483" s="125" customFormat="1" ht="16.5" customHeight="1" spans="1:9">
      <c r="A483" s="167" t="s">
        <v>1435</v>
      </c>
      <c r="B483" s="166"/>
      <c r="C483" s="164"/>
      <c r="D483" s="164"/>
      <c r="E483" s="164"/>
      <c r="F483" s="164"/>
      <c r="G483" s="164"/>
      <c r="H483" s="164"/>
      <c r="I483" s="164"/>
    </row>
    <row r="484" s="125" customFormat="1" ht="16.5" customHeight="1" spans="1:9">
      <c r="A484" s="168" t="s">
        <v>1151</v>
      </c>
      <c r="B484" s="166"/>
      <c r="C484" s="164"/>
      <c r="D484" s="164"/>
      <c r="E484" s="164"/>
      <c r="F484" s="164"/>
      <c r="G484" s="164"/>
      <c r="H484" s="164"/>
      <c r="I484" s="164"/>
    </row>
    <row r="485" s="125" customFormat="1" ht="16.5" customHeight="1" spans="1:9">
      <c r="A485" s="168" t="s">
        <v>1152</v>
      </c>
      <c r="B485" s="166"/>
      <c r="C485" s="164"/>
      <c r="D485" s="164"/>
      <c r="E485" s="164"/>
      <c r="F485" s="164"/>
      <c r="G485" s="164"/>
      <c r="H485" s="164"/>
      <c r="I485" s="164"/>
    </row>
    <row r="486" s="125" customFormat="1" ht="16.5" customHeight="1" spans="1:9">
      <c r="A486" s="168" t="s">
        <v>1141</v>
      </c>
      <c r="B486" s="166"/>
      <c r="C486" s="164"/>
      <c r="D486" s="164"/>
      <c r="E486" s="164"/>
      <c r="F486" s="164"/>
      <c r="G486" s="164"/>
      <c r="H486" s="164"/>
      <c r="I486" s="164"/>
    </row>
    <row r="487" s="125" customFormat="1" ht="16.5" customHeight="1" spans="1:9">
      <c r="A487" s="168" t="s">
        <v>1436</v>
      </c>
      <c r="B487" s="166"/>
      <c r="C487" s="164"/>
      <c r="D487" s="164"/>
      <c r="E487" s="164"/>
      <c r="F487" s="164"/>
      <c r="G487" s="164"/>
      <c r="H487" s="164"/>
      <c r="I487" s="164"/>
    </row>
    <row r="488" s="125" customFormat="1" ht="16.5" customHeight="1" spans="1:9">
      <c r="A488" s="168" t="s">
        <v>1437</v>
      </c>
      <c r="B488" s="166"/>
      <c r="C488" s="164"/>
      <c r="D488" s="164"/>
      <c r="E488" s="164"/>
      <c r="F488" s="164"/>
      <c r="G488" s="164"/>
      <c r="H488" s="164"/>
      <c r="I488" s="164"/>
    </row>
    <row r="489" s="125" customFormat="1" ht="16.5" customHeight="1" spans="1:9">
      <c r="A489" s="168" t="s">
        <v>1438</v>
      </c>
      <c r="B489" s="166"/>
      <c r="C489" s="164"/>
      <c r="D489" s="164"/>
      <c r="E489" s="164"/>
      <c r="F489" s="164"/>
      <c r="G489" s="164"/>
      <c r="H489" s="164"/>
      <c r="I489" s="164"/>
    </row>
    <row r="490" s="125" customFormat="1" ht="16.5" customHeight="1" spans="1:9">
      <c r="A490" s="168" t="s">
        <v>1439</v>
      </c>
      <c r="B490" s="166"/>
      <c r="C490" s="164"/>
      <c r="D490" s="164"/>
      <c r="E490" s="164"/>
      <c r="F490" s="164"/>
      <c r="G490" s="164"/>
      <c r="H490" s="164"/>
      <c r="I490" s="164"/>
    </row>
    <row r="491" s="125" customFormat="1" ht="16.5" customHeight="1" spans="1:9">
      <c r="A491" s="168" t="s">
        <v>1440</v>
      </c>
      <c r="B491" s="166"/>
      <c r="C491" s="164"/>
      <c r="D491" s="164"/>
      <c r="E491" s="164"/>
      <c r="F491" s="164"/>
      <c r="G491" s="164"/>
      <c r="H491" s="164"/>
      <c r="I491" s="164"/>
    </row>
    <row r="492" s="125" customFormat="1" ht="16.5" customHeight="1" spans="1:9">
      <c r="A492" s="168" t="s">
        <v>1441</v>
      </c>
      <c r="B492" s="166"/>
      <c r="C492" s="164"/>
      <c r="D492" s="164"/>
      <c r="E492" s="164"/>
      <c r="F492" s="164"/>
      <c r="G492" s="164"/>
      <c r="H492" s="164"/>
      <c r="I492" s="164"/>
    </row>
    <row r="493" s="125" customFormat="1" ht="16.5" customHeight="1" spans="1:9">
      <c r="A493" s="168" t="s">
        <v>1442</v>
      </c>
      <c r="B493" s="166"/>
      <c r="C493" s="164"/>
      <c r="D493" s="164"/>
      <c r="E493" s="164"/>
      <c r="F493" s="164"/>
      <c r="G493" s="164"/>
      <c r="H493" s="164"/>
      <c r="I493" s="164"/>
    </row>
    <row r="494" s="125" customFormat="1" ht="16.5" customHeight="1" spans="1:9">
      <c r="A494" s="167" t="s">
        <v>1443</v>
      </c>
      <c r="B494" s="166"/>
      <c r="C494" s="164"/>
      <c r="D494" s="164"/>
      <c r="E494" s="164"/>
      <c r="F494" s="164"/>
      <c r="G494" s="164"/>
      <c r="H494" s="164"/>
      <c r="I494" s="164"/>
    </row>
    <row r="495" s="125" customFormat="1" ht="16.5" customHeight="1" spans="1:9">
      <c r="A495" s="168" t="s">
        <v>1151</v>
      </c>
      <c r="B495" s="166"/>
      <c r="C495" s="164"/>
      <c r="D495" s="164"/>
      <c r="E495" s="164"/>
      <c r="F495" s="164"/>
      <c r="G495" s="164"/>
      <c r="H495" s="164"/>
      <c r="I495" s="164"/>
    </row>
    <row r="496" s="125" customFormat="1" ht="16.5" customHeight="1" spans="1:9">
      <c r="A496" s="168" t="s">
        <v>1152</v>
      </c>
      <c r="B496" s="166"/>
      <c r="C496" s="164"/>
      <c r="D496" s="164"/>
      <c r="E496" s="164"/>
      <c r="F496" s="164"/>
      <c r="G496" s="164"/>
      <c r="H496" s="164"/>
      <c r="I496" s="164"/>
    </row>
    <row r="497" s="125" customFormat="1" ht="16.5" customHeight="1" spans="1:9">
      <c r="A497" s="168" t="s">
        <v>1141</v>
      </c>
      <c r="B497" s="166"/>
      <c r="C497" s="164"/>
      <c r="D497" s="164"/>
      <c r="E497" s="164"/>
      <c r="F497" s="164"/>
      <c r="G497" s="164"/>
      <c r="H497" s="164"/>
      <c r="I497" s="164"/>
    </row>
    <row r="498" s="125" customFormat="1" ht="16.5" customHeight="1" spans="1:9">
      <c r="A498" s="168" t="s">
        <v>1444</v>
      </c>
      <c r="B498" s="166"/>
      <c r="C498" s="164"/>
      <c r="D498" s="164"/>
      <c r="E498" s="164"/>
      <c r="F498" s="164"/>
      <c r="G498" s="164"/>
      <c r="H498" s="164"/>
      <c r="I498" s="164"/>
    </row>
    <row r="499" s="125" customFormat="1" ht="16.5" customHeight="1" spans="1:9">
      <c r="A499" s="168" t="s">
        <v>1445</v>
      </c>
      <c r="B499" s="166"/>
      <c r="C499" s="164"/>
      <c r="D499" s="164"/>
      <c r="E499" s="164"/>
      <c r="F499" s="164"/>
      <c r="G499" s="164"/>
      <c r="H499" s="164"/>
      <c r="I499" s="164"/>
    </row>
    <row r="500" s="125" customFormat="1" ht="16.5" customHeight="1" spans="1:9">
      <c r="A500" s="168" t="s">
        <v>1446</v>
      </c>
      <c r="B500" s="166"/>
      <c r="C500" s="164"/>
      <c r="D500" s="164"/>
      <c r="E500" s="164"/>
      <c r="F500" s="164"/>
      <c r="G500" s="164"/>
      <c r="H500" s="164"/>
      <c r="I500" s="164"/>
    </row>
    <row r="501" s="125" customFormat="1" ht="16.5" customHeight="1" spans="1:9">
      <c r="A501" s="168" t="s">
        <v>1447</v>
      </c>
      <c r="B501" s="166"/>
      <c r="C501" s="164"/>
      <c r="D501" s="164"/>
      <c r="E501" s="164"/>
      <c r="F501" s="164"/>
      <c r="G501" s="164"/>
      <c r="H501" s="164"/>
      <c r="I501" s="164"/>
    </row>
    <row r="502" s="125" customFormat="1" ht="16.5" customHeight="1" spans="1:9">
      <c r="A502" s="168" t="s">
        <v>1448</v>
      </c>
      <c r="B502" s="166"/>
      <c r="C502" s="164"/>
      <c r="D502" s="164"/>
      <c r="E502" s="164"/>
      <c r="F502" s="164"/>
      <c r="G502" s="164"/>
      <c r="H502" s="164"/>
      <c r="I502" s="164"/>
    </row>
    <row r="503" s="125" customFormat="1" ht="16.5" customHeight="1" spans="1:9">
      <c r="A503" s="167" t="s">
        <v>1449</v>
      </c>
      <c r="B503" s="166"/>
      <c r="C503" s="164"/>
      <c r="D503" s="164"/>
      <c r="E503" s="164"/>
      <c r="F503" s="164"/>
      <c r="G503" s="164"/>
      <c r="H503" s="164"/>
      <c r="I503" s="164"/>
    </row>
    <row r="504" s="125" customFormat="1" ht="16.5" customHeight="1" spans="1:9">
      <c r="A504" s="168" t="s">
        <v>1450</v>
      </c>
      <c r="B504" s="166"/>
      <c r="C504" s="164"/>
      <c r="D504" s="164"/>
      <c r="E504" s="164"/>
      <c r="F504" s="164"/>
      <c r="G504" s="164"/>
      <c r="H504" s="164"/>
      <c r="I504" s="164"/>
    </row>
    <row r="505" s="125" customFormat="1" ht="16.5" customHeight="1" spans="1:9">
      <c r="A505" s="168" t="s">
        <v>1451</v>
      </c>
      <c r="B505" s="166"/>
      <c r="C505" s="164"/>
      <c r="D505" s="164"/>
      <c r="E505" s="164"/>
      <c r="F505" s="164"/>
      <c r="G505" s="164"/>
      <c r="H505" s="164"/>
      <c r="I505" s="164"/>
    </row>
    <row r="506" s="125" customFormat="1" ht="16.5" customHeight="1" spans="1:9">
      <c r="A506" s="168" t="s">
        <v>1452</v>
      </c>
      <c r="B506" s="166"/>
      <c r="C506" s="164"/>
      <c r="D506" s="164"/>
      <c r="E506" s="164"/>
      <c r="F506" s="164"/>
      <c r="G506" s="164"/>
      <c r="H506" s="164"/>
      <c r="I506" s="164"/>
    </row>
    <row r="507" s="125" customFormat="1" ht="16.5" customHeight="1" spans="1:9">
      <c r="A507" s="168" t="s">
        <v>1453</v>
      </c>
      <c r="B507" s="166"/>
      <c r="C507" s="164"/>
      <c r="D507" s="164"/>
      <c r="E507" s="164"/>
      <c r="F507" s="164"/>
      <c r="G507" s="164"/>
      <c r="H507" s="164"/>
      <c r="I507" s="164"/>
    </row>
    <row r="508" s="125" customFormat="1" ht="16.5" customHeight="1" spans="1:9">
      <c r="A508" s="167" t="s">
        <v>1454</v>
      </c>
      <c r="B508" s="166"/>
      <c r="C508" s="164"/>
      <c r="D508" s="164"/>
      <c r="E508" s="164"/>
      <c r="F508" s="164"/>
      <c r="G508" s="164"/>
      <c r="H508" s="164"/>
      <c r="I508" s="164"/>
    </row>
    <row r="509" s="125" customFormat="1" ht="16.5" customHeight="1" spans="1:9">
      <c r="A509" s="168" t="s">
        <v>1151</v>
      </c>
      <c r="B509" s="166"/>
      <c r="C509" s="164"/>
      <c r="D509" s="164"/>
      <c r="E509" s="164"/>
      <c r="F509" s="164"/>
      <c r="G509" s="164"/>
      <c r="H509" s="164"/>
      <c r="I509" s="164"/>
    </row>
    <row r="510" s="125" customFormat="1" ht="16.5" customHeight="1" spans="1:9">
      <c r="A510" s="168" t="s">
        <v>1152</v>
      </c>
      <c r="B510" s="166"/>
      <c r="C510" s="164"/>
      <c r="D510" s="164"/>
      <c r="E510" s="164"/>
      <c r="F510" s="164"/>
      <c r="G510" s="164"/>
      <c r="H510" s="164"/>
      <c r="I510" s="164"/>
    </row>
    <row r="511" s="125" customFormat="1" ht="16.5" customHeight="1" spans="1:9">
      <c r="A511" s="168" t="s">
        <v>1141</v>
      </c>
      <c r="B511" s="166"/>
      <c r="C511" s="164"/>
      <c r="D511" s="164"/>
      <c r="E511" s="164"/>
      <c r="F511" s="164"/>
      <c r="G511" s="164"/>
      <c r="H511" s="164"/>
      <c r="I511" s="164"/>
    </row>
    <row r="512" s="125" customFormat="1" ht="16.5" customHeight="1" spans="1:9">
      <c r="A512" s="168" t="s">
        <v>1455</v>
      </c>
      <c r="B512" s="166"/>
      <c r="C512" s="164"/>
      <c r="D512" s="164"/>
      <c r="E512" s="164"/>
      <c r="F512" s="164"/>
      <c r="G512" s="164"/>
      <c r="H512" s="164"/>
      <c r="I512" s="164"/>
    </row>
    <row r="513" s="125" customFormat="1" ht="16.5" customHeight="1" spans="1:9">
      <c r="A513" s="168" t="s">
        <v>1456</v>
      </c>
      <c r="B513" s="166"/>
      <c r="C513" s="164"/>
      <c r="D513" s="164"/>
      <c r="E513" s="164"/>
      <c r="F513" s="164"/>
      <c r="G513" s="164"/>
      <c r="H513" s="164"/>
      <c r="I513" s="164"/>
    </row>
    <row r="514" s="125" customFormat="1" ht="16.5" customHeight="1" spans="1:9">
      <c r="A514" s="168" t="s">
        <v>1457</v>
      </c>
      <c r="B514" s="166"/>
      <c r="C514" s="164"/>
      <c r="D514" s="164"/>
      <c r="E514" s="164"/>
      <c r="F514" s="164"/>
      <c r="G514" s="164"/>
      <c r="H514" s="164"/>
      <c r="I514" s="164"/>
    </row>
    <row r="515" s="125" customFormat="1" ht="16.5" customHeight="1" spans="1:9">
      <c r="A515" s="167" t="s">
        <v>1458</v>
      </c>
      <c r="B515" s="166"/>
      <c r="C515" s="164"/>
      <c r="D515" s="164"/>
      <c r="E515" s="164"/>
      <c r="F515" s="164"/>
      <c r="G515" s="164"/>
      <c r="H515" s="164"/>
      <c r="I515" s="164"/>
    </row>
    <row r="516" s="125" customFormat="1" ht="16.5" customHeight="1" spans="1:9">
      <c r="A516" s="168" t="s">
        <v>1459</v>
      </c>
      <c r="B516" s="166"/>
      <c r="C516" s="164"/>
      <c r="D516" s="164"/>
      <c r="E516" s="164"/>
      <c r="F516" s="164"/>
      <c r="G516" s="164"/>
      <c r="H516" s="164"/>
      <c r="I516" s="164"/>
    </row>
    <row r="517" s="125" customFormat="1" ht="16.5" customHeight="1" spans="1:9">
      <c r="A517" s="168" t="s">
        <v>1460</v>
      </c>
      <c r="B517" s="166"/>
      <c r="C517" s="164"/>
      <c r="D517" s="164"/>
      <c r="E517" s="164"/>
      <c r="F517" s="164"/>
      <c r="G517" s="164"/>
      <c r="H517" s="164"/>
      <c r="I517" s="164"/>
    </row>
    <row r="518" s="125" customFormat="1" ht="16.5" customHeight="1" spans="1:9">
      <c r="A518" s="168" t="s">
        <v>1461</v>
      </c>
      <c r="B518" s="166"/>
      <c r="C518" s="164"/>
      <c r="D518" s="164"/>
      <c r="E518" s="164"/>
      <c r="F518" s="164"/>
      <c r="G518" s="164"/>
      <c r="H518" s="164"/>
      <c r="I518" s="164"/>
    </row>
    <row r="519" s="125" customFormat="1" ht="16.5" customHeight="1" spans="1:9">
      <c r="A519" s="168" t="s">
        <v>1462</v>
      </c>
      <c r="B519" s="166"/>
      <c r="C519" s="164"/>
      <c r="D519" s="164"/>
      <c r="E519" s="164"/>
      <c r="F519" s="164"/>
      <c r="G519" s="164"/>
      <c r="H519" s="164"/>
      <c r="I519" s="164"/>
    </row>
    <row r="520" s="125" customFormat="1" ht="16.5" customHeight="1" spans="1:9">
      <c r="A520" s="168" t="s">
        <v>1463</v>
      </c>
      <c r="B520" s="166"/>
      <c r="C520" s="164"/>
      <c r="D520" s="164"/>
      <c r="E520" s="164"/>
      <c r="F520" s="164"/>
      <c r="G520" s="164"/>
      <c r="H520" s="164"/>
      <c r="I520" s="164"/>
    </row>
    <row r="521" s="125" customFormat="1" ht="16.5" customHeight="1" spans="1:9">
      <c r="A521" s="167" t="s">
        <v>1464</v>
      </c>
      <c r="B521" s="166"/>
      <c r="C521" s="164"/>
      <c r="D521" s="164"/>
      <c r="E521" s="164"/>
      <c r="F521" s="164"/>
      <c r="G521" s="164"/>
      <c r="H521" s="164"/>
      <c r="I521" s="164"/>
    </row>
    <row r="522" s="125" customFormat="1" ht="16.5" customHeight="1" spans="1:9">
      <c r="A522" s="168" t="s">
        <v>1465</v>
      </c>
      <c r="B522" s="166"/>
      <c r="C522" s="164"/>
      <c r="D522" s="164"/>
      <c r="E522" s="164"/>
      <c r="F522" s="164"/>
      <c r="G522" s="164"/>
      <c r="H522" s="164"/>
      <c r="I522" s="164"/>
    </row>
    <row r="523" s="125" customFormat="1" ht="16.5" customHeight="1" spans="1:9">
      <c r="A523" s="168" t="s">
        <v>1466</v>
      </c>
      <c r="B523" s="166"/>
      <c r="C523" s="164"/>
      <c r="D523" s="164"/>
      <c r="E523" s="164"/>
      <c r="F523" s="164"/>
      <c r="G523" s="164"/>
      <c r="H523" s="164"/>
      <c r="I523" s="164"/>
    </row>
    <row r="524" s="125" customFormat="1" ht="16.5" customHeight="1" spans="1:9">
      <c r="A524" s="167" t="s">
        <v>1467</v>
      </c>
      <c r="B524" s="166"/>
      <c r="C524" s="164"/>
      <c r="D524" s="164"/>
      <c r="E524" s="164"/>
      <c r="F524" s="164"/>
      <c r="G524" s="164"/>
      <c r="H524" s="164"/>
      <c r="I524" s="164"/>
    </row>
    <row r="525" s="125" customFormat="1" ht="16.5" customHeight="1" spans="1:9">
      <c r="A525" s="168" t="s">
        <v>1468</v>
      </c>
      <c r="B525" s="166"/>
      <c r="C525" s="164"/>
      <c r="D525" s="164"/>
      <c r="E525" s="164"/>
      <c r="F525" s="164"/>
      <c r="G525" s="164"/>
      <c r="H525" s="164"/>
      <c r="I525" s="164"/>
    </row>
    <row r="526" s="125" customFormat="1" ht="16.5" customHeight="1" spans="1:9">
      <c r="A526" s="168" t="s">
        <v>1469</v>
      </c>
      <c r="B526" s="166"/>
      <c r="C526" s="164"/>
      <c r="D526" s="164"/>
      <c r="E526" s="164"/>
      <c r="F526" s="164"/>
      <c r="G526" s="164"/>
      <c r="H526" s="164"/>
      <c r="I526" s="164"/>
    </row>
    <row r="527" s="125" customFormat="1" ht="16.5" customHeight="1" spans="1:9">
      <c r="A527" s="168" t="s">
        <v>1467</v>
      </c>
      <c r="B527" s="166"/>
      <c r="C527" s="164"/>
      <c r="D527" s="164"/>
      <c r="E527" s="164"/>
      <c r="F527" s="164"/>
      <c r="G527" s="164"/>
      <c r="H527" s="164"/>
      <c r="I527" s="164"/>
    </row>
    <row r="528" s="125" customFormat="1" ht="16.5" customHeight="1" spans="1:9">
      <c r="A528" s="165" t="s">
        <v>62</v>
      </c>
      <c r="B528" s="166">
        <f>SUM(B529:B658)</f>
        <v>672.01653</v>
      </c>
      <c r="C528" s="164"/>
      <c r="D528" s="164"/>
      <c r="E528" s="164"/>
      <c r="F528" s="164"/>
      <c r="G528" s="164"/>
      <c r="H528" s="164"/>
      <c r="I528" s="164"/>
    </row>
    <row r="529" s="125" customFormat="1" ht="16.5" customHeight="1" spans="1:9">
      <c r="A529" s="167" t="s">
        <v>1470</v>
      </c>
      <c r="B529" s="166"/>
      <c r="C529" s="164"/>
      <c r="D529" s="164"/>
      <c r="E529" s="164"/>
      <c r="F529" s="164"/>
      <c r="G529" s="164"/>
      <c r="H529" s="164"/>
      <c r="I529" s="164"/>
    </row>
    <row r="530" s="125" customFormat="1" ht="16.5" customHeight="1" spans="1:9">
      <c r="A530" s="168" t="s">
        <v>1151</v>
      </c>
      <c r="B530" s="166"/>
      <c r="C530" s="164"/>
      <c r="D530" s="164"/>
      <c r="E530" s="164"/>
      <c r="F530" s="164"/>
      <c r="G530" s="164"/>
      <c r="H530" s="164"/>
      <c r="I530" s="164"/>
    </row>
    <row r="531" s="125" customFormat="1" ht="16.5" customHeight="1" spans="1:9">
      <c r="A531" s="168" t="s">
        <v>1152</v>
      </c>
      <c r="B531" s="166"/>
      <c r="C531" s="164"/>
      <c r="D531" s="164"/>
      <c r="E531" s="164"/>
      <c r="F531" s="164"/>
      <c r="G531" s="164"/>
      <c r="H531" s="164"/>
      <c r="I531" s="164"/>
    </row>
    <row r="532" s="125" customFormat="1" ht="16.5" customHeight="1" spans="1:9">
      <c r="A532" s="168" t="s">
        <v>1141</v>
      </c>
      <c r="B532" s="166"/>
      <c r="C532" s="164"/>
      <c r="D532" s="164"/>
      <c r="E532" s="164"/>
      <c r="F532" s="164"/>
      <c r="G532" s="164"/>
      <c r="H532" s="164"/>
      <c r="I532" s="164"/>
    </row>
    <row r="533" s="125" customFormat="1" ht="16.5" customHeight="1" spans="1:9">
      <c r="A533" s="168" t="s">
        <v>1471</v>
      </c>
      <c r="B533" s="166"/>
      <c r="C533" s="164"/>
      <c r="D533" s="164"/>
      <c r="E533" s="164"/>
      <c r="F533" s="164"/>
      <c r="G533" s="164"/>
      <c r="H533" s="164"/>
      <c r="I533" s="164"/>
    </row>
    <row r="534" s="125" customFormat="1" ht="16.5" customHeight="1" spans="1:9">
      <c r="A534" s="168" t="s">
        <v>1472</v>
      </c>
      <c r="B534" s="166"/>
      <c r="C534" s="164"/>
      <c r="D534" s="164"/>
      <c r="E534" s="164"/>
      <c r="F534" s="164"/>
      <c r="G534" s="164"/>
      <c r="H534" s="164"/>
      <c r="I534" s="164"/>
    </row>
    <row r="535" s="125" customFormat="1" ht="16.5" customHeight="1" spans="1:9">
      <c r="A535" s="168" t="s">
        <v>1473</v>
      </c>
      <c r="B535" s="166"/>
      <c r="C535" s="164"/>
      <c r="D535" s="164"/>
      <c r="E535" s="164"/>
      <c r="F535" s="164"/>
      <c r="G535" s="164"/>
      <c r="H535" s="164"/>
      <c r="I535" s="164"/>
    </row>
    <row r="536" s="125" customFormat="1" ht="16.5" customHeight="1" spans="1:9">
      <c r="A536" s="168" t="s">
        <v>1474</v>
      </c>
      <c r="B536" s="166"/>
      <c r="C536" s="164"/>
      <c r="D536" s="164"/>
      <c r="E536" s="164"/>
      <c r="F536" s="164"/>
      <c r="G536" s="164"/>
      <c r="H536" s="164"/>
      <c r="I536" s="164"/>
    </row>
    <row r="537" s="125" customFormat="1" ht="16.5" customHeight="1" spans="1:9">
      <c r="A537" s="168" t="s">
        <v>1163</v>
      </c>
      <c r="B537" s="166"/>
      <c r="C537" s="164"/>
      <c r="D537" s="164"/>
      <c r="E537" s="164"/>
      <c r="F537" s="164"/>
      <c r="G537" s="164"/>
      <c r="H537" s="164"/>
      <c r="I537" s="164"/>
    </row>
    <row r="538" s="125" customFormat="1" ht="16.5" customHeight="1" spans="1:9">
      <c r="A538" s="168" t="s">
        <v>1475</v>
      </c>
      <c r="B538" s="166">
        <v>114.4572</v>
      </c>
      <c r="C538" s="164"/>
      <c r="D538" s="164"/>
      <c r="E538" s="164"/>
      <c r="F538" s="164"/>
      <c r="G538" s="164"/>
      <c r="H538" s="164"/>
      <c r="I538" s="164"/>
    </row>
    <row r="539" s="125" customFormat="1" ht="16.5" customHeight="1" spans="1:9">
      <c r="A539" s="168" t="s">
        <v>1476</v>
      </c>
      <c r="B539" s="166"/>
      <c r="C539" s="164"/>
      <c r="D539" s="164"/>
      <c r="E539" s="164"/>
      <c r="F539" s="164"/>
      <c r="G539" s="164"/>
      <c r="H539" s="164"/>
      <c r="I539" s="164"/>
    </row>
    <row r="540" s="125" customFormat="1" ht="16.5" customHeight="1" spans="1:9">
      <c r="A540" s="168" t="s">
        <v>1477</v>
      </c>
      <c r="B540" s="166"/>
      <c r="C540" s="164"/>
      <c r="D540" s="164"/>
      <c r="E540" s="164"/>
      <c r="F540" s="164"/>
      <c r="G540" s="164"/>
      <c r="H540" s="164"/>
      <c r="I540" s="164"/>
    </row>
    <row r="541" s="125" customFormat="1" ht="16.5" customHeight="1" spans="1:9">
      <c r="A541" s="168" t="s">
        <v>1478</v>
      </c>
      <c r="B541" s="166"/>
      <c r="C541" s="164"/>
      <c r="D541" s="164"/>
      <c r="E541" s="164"/>
      <c r="F541" s="164"/>
      <c r="G541" s="164"/>
      <c r="H541" s="164"/>
      <c r="I541" s="164"/>
    </row>
    <row r="542" s="125" customFormat="1" ht="16.5" customHeight="1" spans="1:9">
      <c r="A542" s="168" t="s">
        <v>1479</v>
      </c>
      <c r="B542" s="166">
        <v>0.102</v>
      </c>
      <c r="C542" s="164"/>
      <c r="D542" s="164"/>
      <c r="E542" s="164"/>
      <c r="F542" s="164"/>
      <c r="G542" s="164"/>
      <c r="H542" s="164"/>
      <c r="I542" s="164"/>
    </row>
    <row r="543" s="125" customFormat="1" ht="16.5" customHeight="1" spans="1:9">
      <c r="A543" s="167" t="s">
        <v>1480</v>
      </c>
      <c r="B543" s="166"/>
      <c r="C543" s="164"/>
      <c r="D543" s="164"/>
      <c r="E543" s="164"/>
      <c r="F543" s="164"/>
      <c r="G543" s="164"/>
      <c r="H543" s="164"/>
      <c r="I543" s="164"/>
    </row>
    <row r="544" s="125" customFormat="1" ht="16.5" customHeight="1" spans="1:9">
      <c r="A544" s="168" t="s">
        <v>1151</v>
      </c>
      <c r="B544" s="166"/>
      <c r="C544" s="164"/>
      <c r="D544" s="164"/>
      <c r="E544" s="164"/>
      <c r="F544" s="164"/>
      <c r="G544" s="164"/>
      <c r="H544" s="164"/>
      <c r="I544" s="164"/>
    </row>
    <row r="545" s="125" customFormat="1" ht="16.5" customHeight="1" spans="1:9">
      <c r="A545" s="168" t="s">
        <v>1152</v>
      </c>
      <c r="B545" s="166"/>
      <c r="C545" s="164"/>
      <c r="D545" s="164"/>
      <c r="E545" s="164"/>
      <c r="F545" s="164"/>
      <c r="G545" s="164"/>
      <c r="H545" s="164"/>
      <c r="I545" s="164"/>
    </row>
    <row r="546" s="125" customFormat="1" ht="16.5" customHeight="1" spans="1:9">
      <c r="A546" s="168" t="s">
        <v>1141</v>
      </c>
      <c r="B546" s="166"/>
      <c r="C546" s="164"/>
      <c r="D546" s="164"/>
      <c r="E546" s="164"/>
      <c r="F546" s="164"/>
      <c r="G546" s="164"/>
      <c r="H546" s="164"/>
      <c r="I546" s="164"/>
    </row>
    <row r="547" s="125" customFormat="1" ht="16.5" customHeight="1" spans="1:9">
      <c r="A547" s="168" t="s">
        <v>1481</v>
      </c>
      <c r="B547" s="166"/>
      <c r="C547" s="164"/>
      <c r="D547" s="164"/>
      <c r="E547" s="164"/>
      <c r="F547" s="164"/>
      <c r="G547" s="164"/>
      <c r="H547" s="164"/>
      <c r="I547" s="164"/>
    </row>
    <row r="548" s="125" customFormat="1" ht="16.5" customHeight="1" spans="1:9">
      <c r="A548" s="168" t="s">
        <v>1482</v>
      </c>
      <c r="B548" s="166"/>
      <c r="C548" s="164"/>
      <c r="D548" s="164"/>
      <c r="E548" s="164"/>
      <c r="F548" s="164"/>
      <c r="G548" s="164"/>
      <c r="H548" s="164"/>
      <c r="I548" s="164"/>
    </row>
    <row r="549" s="125" customFormat="1" ht="16.5" customHeight="1" spans="1:9">
      <c r="A549" s="168" t="s">
        <v>1483</v>
      </c>
      <c r="B549" s="166">
        <v>61.67243</v>
      </c>
      <c r="C549" s="164"/>
      <c r="D549" s="164"/>
      <c r="E549" s="164"/>
      <c r="F549" s="164"/>
      <c r="G549" s="164"/>
      <c r="H549" s="164"/>
      <c r="I549" s="164"/>
    </row>
    <row r="550" s="125" customFormat="1" ht="16.5" customHeight="1" spans="1:9">
      <c r="A550" s="168" t="s">
        <v>1484</v>
      </c>
      <c r="B550" s="166">
        <v>34.68</v>
      </c>
      <c r="C550" s="164"/>
      <c r="D550" s="164"/>
      <c r="E550" s="164"/>
      <c r="F550" s="164"/>
      <c r="G550" s="164"/>
      <c r="H550" s="164"/>
      <c r="I550" s="164"/>
    </row>
    <row r="551" s="125" customFormat="1" ht="16.5" customHeight="1" spans="1:9">
      <c r="A551" s="167" t="s">
        <v>1485</v>
      </c>
      <c r="B551" s="166"/>
      <c r="C551" s="164"/>
      <c r="D551" s="164"/>
      <c r="E551" s="164"/>
      <c r="F551" s="164"/>
      <c r="G551" s="164"/>
      <c r="H551" s="164"/>
      <c r="I551" s="164"/>
    </row>
    <row r="552" s="125" customFormat="1" ht="16.5" customHeight="1" spans="1:9">
      <c r="A552" s="168" t="s">
        <v>1486</v>
      </c>
      <c r="B552" s="166"/>
      <c r="C552" s="164"/>
      <c r="D552" s="164"/>
      <c r="E552" s="164"/>
      <c r="F552" s="164"/>
      <c r="G552" s="164"/>
      <c r="H552" s="164"/>
      <c r="I552" s="164"/>
    </row>
    <row r="553" s="125" customFormat="1" ht="16.5" customHeight="1" spans="1:9">
      <c r="A553" s="168" t="s">
        <v>1487</v>
      </c>
      <c r="B553" s="166"/>
      <c r="C553" s="164"/>
      <c r="D553" s="164"/>
      <c r="E553" s="164"/>
      <c r="F553" s="164"/>
      <c r="G553" s="164"/>
      <c r="H553" s="164"/>
      <c r="I553" s="164"/>
    </row>
    <row r="554" s="125" customFormat="1" ht="16.5" customHeight="1" spans="1:9">
      <c r="A554" s="167" t="s">
        <v>1488</v>
      </c>
      <c r="B554" s="166"/>
      <c r="C554" s="164"/>
      <c r="D554" s="164"/>
      <c r="E554" s="164"/>
      <c r="F554" s="164"/>
      <c r="G554" s="164"/>
      <c r="H554" s="164"/>
      <c r="I554" s="164"/>
    </row>
    <row r="555" s="125" customFormat="1" ht="16.5" customHeight="1" spans="1:9">
      <c r="A555" s="168" t="s">
        <v>1489</v>
      </c>
      <c r="B555" s="166"/>
      <c r="C555" s="164"/>
      <c r="D555" s="164"/>
      <c r="E555" s="164"/>
      <c r="F555" s="164"/>
      <c r="G555" s="164"/>
      <c r="H555" s="164"/>
      <c r="I555" s="164"/>
    </row>
    <row r="556" s="125" customFormat="1" ht="16.5" customHeight="1" spans="1:9">
      <c r="A556" s="168" t="s">
        <v>1490</v>
      </c>
      <c r="B556" s="166"/>
      <c r="C556" s="164"/>
      <c r="D556" s="164"/>
      <c r="E556" s="164"/>
      <c r="F556" s="164"/>
      <c r="G556" s="164"/>
      <c r="H556" s="164"/>
      <c r="I556" s="164"/>
    </row>
    <row r="557" s="125" customFormat="1" ht="16.5" customHeight="1" spans="1:9">
      <c r="A557" s="168" t="s">
        <v>1491</v>
      </c>
      <c r="B557" s="166"/>
      <c r="C557" s="164"/>
      <c r="D557" s="164"/>
      <c r="E557" s="164"/>
      <c r="F557" s="164"/>
      <c r="G557" s="164"/>
      <c r="H557" s="164"/>
      <c r="I557" s="164"/>
    </row>
    <row r="558" s="125" customFormat="1" ht="16.5" customHeight="1" spans="1:9">
      <c r="A558" s="168" t="s">
        <v>1492</v>
      </c>
      <c r="B558" s="166"/>
      <c r="C558" s="164"/>
      <c r="D558" s="164"/>
      <c r="E558" s="164"/>
      <c r="F558" s="164"/>
      <c r="G558" s="164"/>
      <c r="H558" s="164"/>
      <c r="I558" s="164"/>
    </row>
    <row r="559" s="125" customFormat="1" ht="16.5" customHeight="1" spans="1:9">
      <c r="A559" s="168" t="s">
        <v>1493</v>
      </c>
      <c r="B559" s="166">
        <v>67.99</v>
      </c>
      <c r="C559" s="164"/>
      <c r="D559" s="164"/>
      <c r="E559" s="164"/>
      <c r="F559" s="164"/>
      <c r="G559" s="164"/>
      <c r="H559" s="164"/>
      <c r="I559" s="164"/>
    </row>
    <row r="560" s="125" customFormat="1" ht="16.5" customHeight="1" spans="1:9">
      <c r="A560" s="168" t="s">
        <v>1494</v>
      </c>
      <c r="B560" s="166">
        <v>33.99</v>
      </c>
      <c r="C560" s="164"/>
      <c r="D560" s="164"/>
      <c r="E560" s="164"/>
      <c r="F560" s="164"/>
      <c r="G560" s="164"/>
      <c r="H560" s="164"/>
      <c r="I560" s="164"/>
    </row>
    <row r="561" s="125" customFormat="1" ht="16.5" customHeight="1" spans="1:9">
      <c r="A561" s="168" t="s">
        <v>1495</v>
      </c>
      <c r="B561" s="166"/>
      <c r="C561" s="164"/>
      <c r="D561" s="164"/>
      <c r="E561" s="164"/>
      <c r="F561" s="164"/>
      <c r="G561" s="164"/>
      <c r="H561" s="164"/>
      <c r="I561" s="164"/>
    </row>
    <row r="562" s="125" customFormat="1" ht="16.5" customHeight="1" spans="1:9">
      <c r="A562" s="168" t="s">
        <v>1496</v>
      </c>
      <c r="B562" s="166"/>
      <c r="C562" s="164"/>
      <c r="D562" s="164"/>
      <c r="E562" s="164"/>
      <c r="F562" s="164"/>
      <c r="G562" s="164"/>
      <c r="H562" s="164"/>
      <c r="I562" s="164"/>
    </row>
    <row r="563" s="125" customFormat="1" ht="16.5" customHeight="1" spans="1:9">
      <c r="A563" s="168" t="s">
        <v>2422</v>
      </c>
      <c r="B563" s="166">
        <v>92.4</v>
      </c>
      <c r="C563" s="164"/>
      <c r="D563" s="164"/>
      <c r="E563" s="164"/>
      <c r="F563" s="164"/>
      <c r="G563" s="164"/>
      <c r="H563" s="164"/>
      <c r="I563" s="164"/>
    </row>
    <row r="564" s="125" customFormat="1" ht="16.5" customHeight="1" spans="1:9">
      <c r="A564" s="167" t="s">
        <v>1497</v>
      </c>
      <c r="B564" s="166"/>
      <c r="C564" s="164"/>
      <c r="D564" s="164"/>
      <c r="E564" s="164"/>
      <c r="F564" s="164"/>
      <c r="G564" s="164"/>
      <c r="H564" s="164"/>
      <c r="I564" s="164"/>
    </row>
    <row r="565" s="125" customFormat="1" ht="16.5" customHeight="1" spans="1:9">
      <c r="A565" s="168" t="s">
        <v>1498</v>
      </c>
      <c r="B565" s="166"/>
      <c r="C565" s="164"/>
      <c r="D565" s="164"/>
      <c r="E565" s="164"/>
      <c r="F565" s="164"/>
      <c r="G565" s="164"/>
      <c r="H565" s="164"/>
      <c r="I565" s="164"/>
    </row>
    <row r="566" s="125" customFormat="1" ht="16.5" customHeight="1" spans="1:9">
      <c r="A566" s="168" t="s">
        <v>1499</v>
      </c>
      <c r="B566" s="166"/>
      <c r="C566" s="164"/>
      <c r="D566" s="164"/>
      <c r="E566" s="164"/>
      <c r="F566" s="164"/>
      <c r="G566" s="164"/>
      <c r="H566" s="164"/>
      <c r="I566" s="164"/>
    </row>
    <row r="567" s="125" customFormat="1" ht="16.5" customHeight="1" spans="1:9">
      <c r="A567" s="168" t="s">
        <v>1500</v>
      </c>
      <c r="B567" s="166"/>
      <c r="C567" s="164"/>
      <c r="D567" s="164"/>
      <c r="E567" s="164"/>
      <c r="F567" s="164"/>
      <c r="G567" s="164"/>
      <c r="H567" s="164"/>
      <c r="I567" s="164"/>
    </row>
    <row r="568" s="125" customFormat="1" ht="16.5" customHeight="1" spans="1:9">
      <c r="A568" s="167" t="s">
        <v>1501</v>
      </c>
      <c r="B568" s="166"/>
      <c r="C568" s="164"/>
      <c r="D568" s="164"/>
      <c r="E568" s="164"/>
      <c r="F568" s="164"/>
      <c r="G568" s="164"/>
      <c r="H568" s="164"/>
      <c r="I568" s="164"/>
    </row>
    <row r="569" s="125" customFormat="1" ht="16.5" customHeight="1" spans="1:9">
      <c r="A569" s="168" t="s">
        <v>1502</v>
      </c>
      <c r="B569" s="166"/>
      <c r="C569" s="164"/>
      <c r="D569" s="164"/>
      <c r="E569" s="164"/>
      <c r="F569" s="164"/>
      <c r="G569" s="164"/>
      <c r="H569" s="164"/>
      <c r="I569" s="164"/>
    </row>
    <row r="570" s="125" customFormat="1" ht="16.5" customHeight="1" spans="1:9">
      <c r="A570" s="168" t="s">
        <v>1503</v>
      </c>
      <c r="B570" s="166"/>
      <c r="C570" s="164"/>
      <c r="D570" s="164"/>
      <c r="E570" s="164"/>
      <c r="F570" s="164"/>
      <c r="G570" s="164"/>
      <c r="H570" s="164"/>
      <c r="I570" s="164"/>
    </row>
    <row r="571" s="125" customFormat="1" ht="16.5" customHeight="1" spans="1:9">
      <c r="A571" s="168" t="s">
        <v>1504</v>
      </c>
      <c r="B571" s="166"/>
      <c r="C571" s="164"/>
      <c r="D571" s="164"/>
      <c r="E571" s="164"/>
      <c r="F571" s="164"/>
      <c r="G571" s="164"/>
      <c r="H571" s="164"/>
      <c r="I571" s="164"/>
    </row>
    <row r="572" s="125" customFormat="1" ht="16.5" customHeight="1" spans="1:9">
      <c r="A572" s="168" t="s">
        <v>1505</v>
      </c>
      <c r="B572" s="166"/>
      <c r="C572" s="164"/>
      <c r="D572" s="164"/>
      <c r="E572" s="164"/>
      <c r="F572" s="164"/>
      <c r="G572" s="164"/>
      <c r="H572" s="164"/>
      <c r="I572" s="164"/>
    </row>
    <row r="573" s="125" customFormat="1" ht="16.5" customHeight="1" spans="1:9">
      <c r="A573" s="168" t="s">
        <v>1506</v>
      </c>
      <c r="B573" s="166"/>
      <c r="C573" s="164"/>
      <c r="D573" s="164"/>
      <c r="E573" s="164"/>
      <c r="F573" s="164"/>
      <c r="G573" s="164"/>
      <c r="H573" s="164"/>
      <c r="I573" s="164"/>
    </row>
    <row r="574" s="125" customFormat="1" ht="16.5" customHeight="1" spans="1:9">
      <c r="A574" s="168" t="s">
        <v>1507</v>
      </c>
      <c r="B574" s="166"/>
      <c r="C574" s="164"/>
      <c r="D574" s="164"/>
      <c r="E574" s="164"/>
      <c r="F574" s="164"/>
      <c r="G574" s="164"/>
      <c r="H574" s="164"/>
      <c r="I574" s="164"/>
    </row>
    <row r="575" s="125" customFormat="1" ht="16.5" customHeight="1" spans="1:9">
      <c r="A575" s="168" t="s">
        <v>1508</v>
      </c>
      <c r="B575" s="166"/>
      <c r="C575" s="164"/>
      <c r="D575" s="164"/>
      <c r="E575" s="164"/>
      <c r="F575" s="164"/>
      <c r="G575" s="164"/>
      <c r="H575" s="164"/>
      <c r="I575" s="164"/>
    </row>
    <row r="576" s="125" customFormat="1" ht="16.5" customHeight="1" spans="1:9">
      <c r="A576" s="168" t="s">
        <v>1509</v>
      </c>
      <c r="B576" s="166"/>
      <c r="C576" s="164"/>
      <c r="D576" s="164"/>
      <c r="E576" s="164"/>
      <c r="F576" s="164"/>
      <c r="G576" s="164"/>
      <c r="H576" s="164"/>
      <c r="I576" s="164"/>
    </row>
    <row r="577" s="125" customFormat="1" ht="16.5" customHeight="1" spans="1:9">
      <c r="A577" s="168" t="s">
        <v>1510</v>
      </c>
      <c r="B577" s="166"/>
      <c r="C577" s="164"/>
      <c r="D577" s="164"/>
      <c r="E577" s="164"/>
      <c r="F577" s="164"/>
      <c r="G577" s="164"/>
      <c r="H577" s="164"/>
      <c r="I577" s="164"/>
    </row>
    <row r="578" s="125" customFormat="1" ht="16.5" customHeight="1" spans="1:9">
      <c r="A578" s="167" t="s">
        <v>1511</v>
      </c>
      <c r="B578" s="166"/>
      <c r="C578" s="164"/>
      <c r="D578" s="164"/>
      <c r="E578" s="164"/>
      <c r="F578" s="164"/>
      <c r="G578" s="164"/>
      <c r="H578" s="164"/>
      <c r="I578" s="164"/>
    </row>
    <row r="579" s="125" customFormat="1" ht="16.5" customHeight="1" spans="1:9">
      <c r="A579" s="168" t="s">
        <v>1512</v>
      </c>
      <c r="B579" s="166"/>
      <c r="C579" s="164"/>
      <c r="D579" s="164"/>
      <c r="E579" s="164"/>
      <c r="F579" s="164"/>
      <c r="G579" s="164"/>
      <c r="H579" s="164"/>
      <c r="I579" s="164"/>
    </row>
    <row r="580" s="125" customFormat="1" ht="16.5" customHeight="1" spans="1:9">
      <c r="A580" s="168" t="s">
        <v>1513</v>
      </c>
      <c r="B580" s="166"/>
      <c r="C580" s="164"/>
      <c r="D580" s="164"/>
      <c r="E580" s="164"/>
      <c r="F580" s="164"/>
      <c r="G580" s="164"/>
      <c r="H580" s="164"/>
      <c r="I580" s="164"/>
    </row>
    <row r="581" s="125" customFormat="1" ht="16.5" customHeight="1" spans="1:9">
      <c r="A581" s="168" t="s">
        <v>1514</v>
      </c>
      <c r="B581" s="166"/>
      <c r="C581" s="164"/>
      <c r="D581" s="164"/>
      <c r="E581" s="164"/>
      <c r="F581" s="164"/>
      <c r="G581" s="164"/>
      <c r="H581" s="164"/>
      <c r="I581" s="164"/>
    </row>
    <row r="582" s="125" customFormat="1" ht="16.5" customHeight="1" spans="1:9">
      <c r="A582" s="168" t="s">
        <v>1515</v>
      </c>
      <c r="B582" s="166"/>
      <c r="C582" s="164"/>
      <c r="D582" s="164"/>
      <c r="E582" s="164"/>
      <c r="F582" s="164"/>
      <c r="G582" s="164"/>
      <c r="H582" s="164"/>
      <c r="I582" s="164"/>
    </row>
    <row r="583" s="125" customFormat="1" ht="16.5" customHeight="1" spans="1:9">
      <c r="A583" s="168" t="s">
        <v>1516</v>
      </c>
      <c r="B583" s="166"/>
      <c r="C583" s="164"/>
      <c r="D583" s="164"/>
      <c r="E583" s="164"/>
      <c r="F583" s="164"/>
      <c r="G583" s="164"/>
      <c r="H583" s="164"/>
      <c r="I583" s="164"/>
    </row>
    <row r="584" s="125" customFormat="1" ht="16.5" customHeight="1" spans="1:9">
      <c r="A584" s="168" t="s">
        <v>1517</v>
      </c>
      <c r="B584" s="166"/>
      <c r="C584" s="164"/>
      <c r="D584" s="164"/>
      <c r="E584" s="164"/>
      <c r="F584" s="164"/>
      <c r="G584" s="164"/>
      <c r="H584" s="164"/>
      <c r="I584" s="164"/>
    </row>
    <row r="585" s="125" customFormat="1" ht="16.5" customHeight="1" spans="1:9">
      <c r="A585" s="168" t="s">
        <v>1518</v>
      </c>
      <c r="B585" s="166">
        <v>10.2</v>
      </c>
      <c r="C585" s="164"/>
      <c r="D585" s="164"/>
      <c r="E585" s="164"/>
      <c r="F585" s="164"/>
      <c r="G585" s="164"/>
      <c r="H585" s="164"/>
      <c r="I585" s="164"/>
    </row>
    <row r="586" s="125" customFormat="1" ht="16.5" customHeight="1" spans="1:9">
      <c r="A586" s="167" t="s">
        <v>1519</v>
      </c>
      <c r="B586" s="166"/>
      <c r="C586" s="164"/>
      <c r="D586" s="164"/>
      <c r="E586" s="164"/>
      <c r="F586" s="164"/>
      <c r="G586" s="164"/>
      <c r="H586" s="164"/>
      <c r="I586" s="164"/>
    </row>
    <row r="587" s="125" customFormat="1" ht="16.5" customHeight="1" spans="1:9">
      <c r="A587" s="168" t="s">
        <v>1520</v>
      </c>
      <c r="B587" s="166"/>
      <c r="C587" s="164"/>
      <c r="D587" s="164"/>
      <c r="E587" s="164"/>
      <c r="F587" s="164"/>
      <c r="G587" s="164"/>
      <c r="H587" s="164"/>
      <c r="I587" s="164"/>
    </row>
    <row r="588" s="125" customFormat="1" ht="16.5" customHeight="1" spans="1:9">
      <c r="A588" s="168" t="s">
        <v>1521</v>
      </c>
      <c r="B588" s="166"/>
      <c r="C588" s="164"/>
      <c r="D588" s="164"/>
      <c r="E588" s="164"/>
      <c r="F588" s="164"/>
      <c r="G588" s="164"/>
      <c r="H588" s="164"/>
      <c r="I588" s="164"/>
    </row>
    <row r="589" s="125" customFormat="1" ht="16.5" customHeight="1" spans="1:9">
      <c r="A589" s="168" t="s">
        <v>1522</v>
      </c>
      <c r="B589" s="166"/>
      <c r="C589" s="164"/>
      <c r="D589" s="164"/>
      <c r="E589" s="164"/>
      <c r="F589" s="164"/>
      <c r="G589" s="164"/>
      <c r="H589" s="164"/>
      <c r="I589" s="164"/>
    </row>
    <row r="590" s="125" customFormat="1" ht="16.5" customHeight="1" spans="1:9">
      <c r="A590" s="168" t="s">
        <v>1523</v>
      </c>
      <c r="B590" s="166"/>
      <c r="C590" s="164"/>
      <c r="D590" s="164"/>
      <c r="E590" s="164"/>
      <c r="F590" s="164"/>
      <c r="G590" s="164"/>
      <c r="H590" s="164"/>
      <c r="I590" s="164"/>
    </row>
    <row r="591" s="125" customFormat="1" ht="16.5" customHeight="1" spans="1:9">
      <c r="A591" s="168" t="s">
        <v>1524</v>
      </c>
      <c r="B591" s="166"/>
      <c r="C591" s="164"/>
      <c r="D591" s="164"/>
      <c r="E591" s="164"/>
      <c r="F591" s="164"/>
      <c r="G591" s="164"/>
      <c r="H591" s="164"/>
      <c r="I591" s="164"/>
    </row>
    <row r="592" s="125" customFormat="1" ht="16.5" customHeight="1" spans="1:9">
      <c r="A592" s="168" t="s">
        <v>1525</v>
      </c>
      <c r="B592" s="166"/>
      <c r="C592" s="164"/>
      <c r="D592" s="164"/>
      <c r="E592" s="164"/>
      <c r="F592" s="164"/>
      <c r="G592" s="164"/>
      <c r="H592" s="164"/>
      <c r="I592" s="164"/>
    </row>
    <row r="593" s="125" customFormat="1" ht="16.5" customHeight="1" spans="1:9">
      <c r="A593" s="167" t="s">
        <v>1526</v>
      </c>
      <c r="B593" s="166"/>
      <c r="C593" s="164"/>
      <c r="D593" s="164"/>
      <c r="E593" s="164"/>
      <c r="F593" s="164"/>
      <c r="G593" s="164"/>
      <c r="H593" s="164"/>
      <c r="I593" s="164"/>
    </row>
    <row r="594" s="125" customFormat="1" ht="16.5" customHeight="1" spans="1:9">
      <c r="A594" s="168" t="s">
        <v>1527</v>
      </c>
      <c r="B594" s="166"/>
      <c r="C594" s="164"/>
      <c r="D594" s="164"/>
      <c r="E594" s="164"/>
      <c r="F594" s="164"/>
      <c r="G594" s="164"/>
      <c r="H594" s="164"/>
      <c r="I594" s="164"/>
    </row>
    <row r="595" s="125" customFormat="1" ht="16.5" customHeight="1" spans="1:9">
      <c r="A595" s="168" t="s">
        <v>1528</v>
      </c>
      <c r="B595" s="166">
        <v>0.6175</v>
      </c>
      <c r="C595" s="164"/>
      <c r="D595" s="164"/>
      <c r="E595" s="164"/>
      <c r="F595" s="164"/>
      <c r="G595" s="164"/>
      <c r="H595" s="164"/>
      <c r="I595" s="164"/>
    </row>
    <row r="596" s="125" customFormat="1" ht="16.5" customHeight="1" spans="1:9">
      <c r="A596" s="168" t="s">
        <v>1529</v>
      </c>
      <c r="B596" s="166"/>
      <c r="C596" s="164"/>
      <c r="D596" s="164"/>
      <c r="E596" s="164"/>
      <c r="F596" s="164"/>
      <c r="G596" s="164"/>
      <c r="H596" s="164"/>
      <c r="I596" s="164"/>
    </row>
    <row r="597" s="125" customFormat="1" ht="16.5" customHeight="1" spans="1:9">
      <c r="A597" s="168" t="s">
        <v>1530</v>
      </c>
      <c r="B597" s="166">
        <v>4.36</v>
      </c>
      <c r="C597" s="164"/>
      <c r="D597" s="164"/>
      <c r="E597" s="164"/>
      <c r="F597" s="164"/>
      <c r="G597" s="164"/>
      <c r="H597" s="164"/>
      <c r="I597" s="164"/>
    </row>
    <row r="598" s="125" customFormat="1" ht="16.5" customHeight="1" spans="1:9">
      <c r="A598" s="168" t="s">
        <v>1531</v>
      </c>
      <c r="B598" s="166"/>
      <c r="C598" s="164"/>
      <c r="D598" s="164"/>
      <c r="E598" s="164"/>
      <c r="F598" s="164"/>
      <c r="G598" s="164"/>
      <c r="H598" s="164"/>
      <c r="I598" s="164"/>
    </row>
    <row r="599" s="125" customFormat="1" ht="16.5" customHeight="1" spans="1:9">
      <c r="A599" s="168" t="s">
        <v>1532</v>
      </c>
      <c r="B599" s="166"/>
      <c r="C599" s="164"/>
      <c r="D599" s="164"/>
      <c r="E599" s="164"/>
      <c r="F599" s="164"/>
      <c r="G599" s="164"/>
      <c r="H599" s="164"/>
      <c r="I599" s="164"/>
    </row>
    <row r="600" s="125" customFormat="1" ht="16.5" customHeight="1" spans="1:9">
      <c r="A600" s="167" t="s">
        <v>1533</v>
      </c>
      <c r="B600" s="166"/>
      <c r="C600" s="164"/>
      <c r="D600" s="164"/>
      <c r="E600" s="164"/>
      <c r="F600" s="164"/>
      <c r="G600" s="164"/>
      <c r="H600" s="164"/>
      <c r="I600" s="164"/>
    </row>
    <row r="601" s="125" customFormat="1" ht="16.5" customHeight="1" spans="1:9">
      <c r="A601" s="168" t="s">
        <v>1151</v>
      </c>
      <c r="B601" s="166"/>
      <c r="C601" s="164"/>
      <c r="D601" s="164"/>
      <c r="E601" s="164"/>
      <c r="F601" s="164"/>
      <c r="G601" s="164"/>
      <c r="H601" s="164"/>
      <c r="I601" s="164"/>
    </row>
    <row r="602" s="125" customFormat="1" ht="16.5" customHeight="1" spans="1:9">
      <c r="A602" s="168" t="s">
        <v>1152</v>
      </c>
      <c r="B602" s="166"/>
      <c r="C602" s="164"/>
      <c r="D602" s="164"/>
      <c r="E602" s="164"/>
      <c r="F602" s="164"/>
      <c r="G602" s="164"/>
      <c r="H602" s="164"/>
      <c r="I602" s="164"/>
    </row>
    <row r="603" s="125" customFormat="1" ht="16.5" customHeight="1" spans="1:9">
      <c r="A603" s="168" t="s">
        <v>1141</v>
      </c>
      <c r="B603" s="166"/>
      <c r="C603" s="164"/>
      <c r="D603" s="164"/>
      <c r="E603" s="164"/>
      <c r="F603" s="164"/>
      <c r="G603" s="164"/>
      <c r="H603" s="164"/>
      <c r="I603" s="164"/>
    </row>
    <row r="604" s="125" customFormat="1" ht="16.5" customHeight="1" spans="1:9">
      <c r="A604" s="168" t="s">
        <v>1534</v>
      </c>
      <c r="B604" s="166"/>
      <c r="C604" s="164"/>
      <c r="D604" s="164"/>
      <c r="E604" s="164"/>
      <c r="F604" s="164"/>
      <c r="G604" s="164"/>
      <c r="H604" s="164"/>
      <c r="I604" s="164"/>
    </row>
    <row r="605" s="125" customFormat="1" ht="16.5" customHeight="1" spans="1:9">
      <c r="A605" s="168" t="s">
        <v>1535</v>
      </c>
      <c r="B605" s="166"/>
      <c r="C605" s="164"/>
      <c r="D605" s="164"/>
      <c r="E605" s="164"/>
      <c r="F605" s="164"/>
      <c r="G605" s="164"/>
      <c r="H605" s="164"/>
      <c r="I605" s="164"/>
    </row>
    <row r="606" s="125" customFormat="1" ht="16.5" customHeight="1" spans="1:9">
      <c r="A606" s="168" t="s">
        <v>1536</v>
      </c>
      <c r="B606" s="166"/>
      <c r="C606" s="164"/>
      <c r="D606" s="164"/>
      <c r="E606" s="164"/>
      <c r="F606" s="164"/>
      <c r="G606" s="164"/>
      <c r="H606" s="164"/>
      <c r="I606" s="164"/>
    </row>
    <row r="607" s="125" customFormat="1" ht="16.5" customHeight="1" spans="1:9">
      <c r="A607" s="168" t="s">
        <v>1537</v>
      </c>
      <c r="B607" s="166"/>
      <c r="C607" s="164"/>
      <c r="D607" s="164"/>
      <c r="E607" s="164"/>
      <c r="F607" s="164"/>
      <c r="G607" s="164"/>
      <c r="H607" s="164"/>
      <c r="I607" s="164"/>
    </row>
    <row r="608" s="125" customFormat="1" ht="16.5" customHeight="1" spans="1:9">
      <c r="A608" s="168" t="s">
        <v>1538</v>
      </c>
      <c r="B608" s="166">
        <v>0.83</v>
      </c>
      <c r="C608" s="164"/>
      <c r="D608" s="164"/>
      <c r="E608" s="164"/>
      <c r="F608" s="164"/>
      <c r="G608" s="164"/>
      <c r="H608" s="164"/>
      <c r="I608" s="164"/>
    </row>
    <row r="609" s="125" customFormat="1" ht="16.5" customHeight="1" spans="1:9">
      <c r="A609" s="167" t="s">
        <v>1539</v>
      </c>
      <c r="B609" s="166"/>
      <c r="C609" s="164"/>
      <c r="D609" s="164"/>
      <c r="E609" s="164"/>
      <c r="F609" s="164"/>
      <c r="G609" s="164"/>
      <c r="H609" s="164"/>
      <c r="I609" s="164"/>
    </row>
    <row r="610" s="125" customFormat="1" ht="16.5" customHeight="1" spans="1:9">
      <c r="A610" s="168" t="s">
        <v>1151</v>
      </c>
      <c r="B610" s="166"/>
      <c r="C610" s="164"/>
      <c r="D610" s="164"/>
      <c r="E610" s="164"/>
      <c r="F610" s="164"/>
      <c r="G610" s="164"/>
      <c r="H610" s="164"/>
      <c r="I610" s="164"/>
    </row>
    <row r="611" s="125" customFormat="1" ht="16.5" customHeight="1" spans="1:9">
      <c r="A611" s="168" t="s">
        <v>1152</v>
      </c>
      <c r="B611" s="166"/>
      <c r="C611" s="164"/>
      <c r="D611" s="164"/>
      <c r="E611" s="164"/>
      <c r="F611" s="164"/>
      <c r="G611" s="164"/>
      <c r="H611" s="164"/>
      <c r="I611" s="164"/>
    </row>
    <row r="612" s="125" customFormat="1" ht="16.5" customHeight="1" spans="1:9">
      <c r="A612" s="168" t="s">
        <v>1141</v>
      </c>
      <c r="B612" s="166"/>
      <c r="C612" s="164"/>
      <c r="D612" s="164"/>
      <c r="E612" s="164"/>
      <c r="F612" s="164"/>
      <c r="G612" s="164"/>
      <c r="H612" s="164"/>
      <c r="I612" s="164"/>
    </row>
    <row r="613" s="125" customFormat="1" ht="16.5" customHeight="1" spans="1:9">
      <c r="A613" s="168" t="s">
        <v>1540</v>
      </c>
      <c r="B613" s="166"/>
      <c r="C613" s="164"/>
      <c r="D613" s="164"/>
      <c r="E613" s="164"/>
      <c r="F613" s="164"/>
      <c r="G613" s="164"/>
      <c r="H613" s="164"/>
      <c r="I613" s="164"/>
    </row>
    <row r="614" s="125" customFormat="1" ht="16.5" customHeight="1" spans="1:9">
      <c r="A614" s="167" t="s">
        <v>1541</v>
      </c>
      <c r="B614" s="166"/>
      <c r="C614" s="164"/>
      <c r="D614" s="164"/>
      <c r="E614" s="164"/>
      <c r="F614" s="164"/>
      <c r="G614" s="164"/>
      <c r="H614" s="164"/>
      <c r="I614" s="164"/>
    </row>
    <row r="615" s="125" customFormat="1" ht="16.5" customHeight="1" spans="1:9">
      <c r="A615" s="168" t="s">
        <v>1542</v>
      </c>
      <c r="B615" s="166">
        <v>0.2557</v>
      </c>
      <c r="C615" s="164"/>
      <c r="D615" s="164"/>
      <c r="E615" s="164"/>
      <c r="F615" s="164"/>
      <c r="G615" s="164"/>
      <c r="H615" s="164"/>
      <c r="I615" s="164"/>
    </row>
    <row r="616" s="125" customFormat="1" ht="16.5" customHeight="1" spans="1:9">
      <c r="A616" s="168" t="s">
        <v>1543</v>
      </c>
      <c r="B616" s="166">
        <v>0.5141</v>
      </c>
      <c r="C616" s="164"/>
      <c r="D616" s="164"/>
      <c r="E616" s="164"/>
      <c r="F616" s="164"/>
      <c r="G616" s="164"/>
      <c r="H616" s="164"/>
      <c r="I616" s="164"/>
    </row>
    <row r="617" s="125" customFormat="1" ht="16.5" customHeight="1" spans="1:9">
      <c r="A617" s="167" t="s">
        <v>1544</v>
      </c>
      <c r="B617" s="166"/>
      <c r="C617" s="164"/>
      <c r="D617" s="164"/>
      <c r="E617" s="164"/>
      <c r="F617" s="164"/>
      <c r="G617" s="164"/>
      <c r="H617" s="164"/>
      <c r="I617" s="164"/>
    </row>
    <row r="618" s="125" customFormat="1" ht="16.5" customHeight="1" spans="1:9">
      <c r="A618" s="168" t="s">
        <v>1545</v>
      </c>
      <c r="B618" s="166">
        <v>90.6155</v>
      </c>
      <c r="C618" s="164"/>
      <c r="D618" s="164"/>
      <c r="E618" s="164"/>
      <c r="F618" s="164"/>
      <c r="G618" s="164"/>
      <c r="H618" s="164"/>
      <c r="I618" s="164"/>
    </row>
    <row r="619" s="125" customFormat="1" ht="16.5" customHeight="1" spans="1:9">
      <c r="A619" s="168" t="s">
        <v>1546</v>
      </c>
      <c r="B619" s="166"/>
      <c r="C619" s="164"/>
      <c r="D619" s="164"/>
      <c r="E619" s="164"/>
      <c r="F619" s="164"/>
      <c r="G619" s="164"/>
      <c r="H619" s="164"/>
      <c r="I619" s="164"/>
    </row>
    <row r="620" s="125" customFormat="1" ht="16.5" customHeight="1" spans="1:9">
      <c r="A620" s="167" t="s">
        <v>1547</v>
      </c>
      <c r="B620" s="166"/>
      <c r="C620" s="164"/>
      <c r="D620" s="164"/>
      <c r="E620" s="164"/>
      <c r="F620" s="164"/>
      <c r="G620" s="164"/>
      <c r="H620" s="164"/>
      <c r="I620" s="164"/>
    </row>
    <row r="621" s="125" customFormat="1" ht="16.5" customHeight="1" spans="1:9">
      <c r="A621" s="168" t="s">
        <v>1548</v>
      </c>
      <c r="B621" s="166">
        <v>56.7103</v>
      </c>
      <c r="C621" s="164"/>
      <c r="D621" s="164"/>
      <c r="E621" s="164"/>
      <c r="F621" s="164"/>
      <c r="G621" s="164"/>
      <c r="H621" s="164"/>
      <c r="I621" s="164"/>
    </row>
    <row r="622" s="125" customFormat="1" ht="16.5" customHeight="1" spans="1:9">
      <c r="A622" s="168" t="s">
        <v>1549</v>
      </c>
      <c r="B622" s="166">
        <v>36.4273</v>
      </c>
      <c r="C622" s="164"/>
      <c r="D622" s="164"/>
      <c r="E622" s="164"/>
      <c r="F622" s="164"/>
      <c r="G622" s="164"/>
      <c r="H622" s="164"/>
      <c r="I622" s="164"/>
    </row>
    <row r="623" s="125" customFormat="1" ht="16.5" customHeight="1" spans="1:9">
      <c r="A623" s="167" t="s">
        <v>1550</v>
      </c>
      <c r="B623" s="166"/>
      <c r="C623" s="164"/>
      <c r="D623" s="164"/>
      <c r="E623" s="164"/>
      <c r="F623" s="164"/>
      <c r="G623" s="164"/>
      <c r="H623" s="164"/>
      <c r="I623" s="164"/>
    </row>
    <row r="624" s="125" customFormat="1" ht="16.5" customHeight="1" spans="1:9">
      <c r="A624" s="168" t="s">
        <v>1551</v>
      </c>
      <c r="B624" s="166"/>
      <c r="C624" s="164"/>
      <c r="D624" s="164"/>
      <c r="E624" s="164"/>
      <c r="F624" s="164"/>
      <c r="G624" s="164"/>
      <c r="H624" s="164"/>
      <c r="I624" s="164"/>
    </row>
    <row r="625" s="125" customFormat="1" ht="16.5" customHeight="1" spans="1:9">
      <c r="A625" s="168" t="s">
        <v>1552</v>
      </c>
      <c r="B625" s="166"/>
      <c r="C625" s="164"/>
      <c r="D625" s="164"/>
      <c r="E625" s="164"/>
      <c r="F625" s="164"/>
      <c r="G625" s="164"/>
      <c r="H625" s="164"/>
      <c r="I625" s="164"/>
    </row>
    <row r="626" s="125" customFormat="1" ht="16.5" customHeight="1" spans="1:9">
      <c r="A626" s="168" t="s">
        <v>1553</v>
      </c>
      <c r="B626" s="166"/>
      <c r="C626" s="164"/>
      <c r="D626" s="164"/>
      <c r="E626" s="164"/>
      <c r="F626" s="164"/>
      <c r="G626" s="164"/>
      <c r="H626" s="164"/>
      <c r="I626" s="164"/>
    </row>
    <row r="627" s="125" customFormat="1" ht="16.5" customHeight="1" spans="1:9">
      <c r="A627" s="167" t="s">
        <v>1554</v>
      </c>
      <c r="B627" s="166"/>
      <c r="C627" s="164"/>
      <c r="D627" s="164"/>
      <c r="E627" s="164"/>
      <c r="F627" s="164"/>
      <c r="G627" s="164"/>
      <c r="H627" s="164"/>
      <c r="I627" s="164"/>
    </row>
    <row r="628" s="125" customFormat="1" ht="16.5" customHeight="1" spans="1:9">
      <c r="A628" s="168" t="s">
        <v>1551</v>
      </c>
      <c r="B628" s="166"/>
      <c r="C628" s="164"/>
      <c r="D628" s="164"/>
      <c r="E628" s="164"/>
      <c r="F628" s="164"/>
      <c r="G628" s="164"/>
      <c r="H628" s="164"/>
      <c r="I628" s="164"/>
    </row>
    <row r="629" s="125" customFormat="1" ht="16.5" customHeight="1" spans="1:9">
      <c r="A629" s="168" t="s">
        <v>1552</v>
      </c>
      <c r="B629" s="166"/>
      <c r="C629" s="164"/>
      <c r="D629" s="164"/>
      <c r="E629" s="164"/>
      <c r="F629" s="164"/>
      <c r="G629" s="164"/>
      <c r="H629" s="164"/>
      <c r="I629" s="164"/>
    </row>
    <row r="630" s="125" customFormat="1" ht="16.5" customHeight="1" spans="1:9">
      <c r="A630" s="168" t="s">
        <v>1555</v>
      </c>
      <c r="B630" s="166"/>
      <c r="C630" s="164"/>
      <c r="D630" s="164"/>
      <c r="E630" s="164"/>
      <c r="F630" s="164"/>
      <c r="G630" s="164"/>
      <c r="H630" s="164"/>
      <c r="I630" s="164"/>
    </row>
    <row r="631" s="125" customFormat="1" ht="16.5" customHeight="1" spans="1:9">
      <c r="A631" s="167" t="s">
        <v>1556</v>
      </c>
      <c r="B631" s="166"/>
      <c r="C631" s="164"/>
      <c r="D631" s="164"/>
      <c r="E631" s="164"/>
      <c r="F631" s="164"/>
      <c r="G631" s="164"/>
      <c r="H631" s="164"/>
      <c r="I631" s="164"/>
    </row>
    <row r="632" s="125" customFormat="1" ht="16.5" customHeight="1" spans="1:9">
      <c r="A632" s="168" t="s">
        <v>1557</v>
      </c>
      <c r="B632" s="166"/>
      <c r="C632" s="164"/>
      <c r="D632" s="164"/>
      <c r="E632" s="164"/>
      <c r="F632" s="164"/>
      <c r="G632" s="164"/>
      <c r="H632" s="164"/>
      <c r="I632" s="164"/>
    </row>
    <row r="633" s="125" customFormat="1" ht="16.5" customHeight="1" spans="1:9">
      <c r="A633" s="168" t="s">
        <v>1558</v>
      </c>
      <c r="B633" s="166"/>
      <c r="C633" s="164"/>
      <c r="D633" s="164"/>
      <c r="E633" s="164"/>
      <c r="F633" s="164"/>
      <c r="G633" s="164"/>
      <c r="H633" s="164"/>
      <c r="I633" s="164"/>
    </row>
    <row r="634" s="125" customFormat="1" ht="16.5" customHeight="1" spans="1:9">
      <c r="A634" s="167" t="s">
        <v>1559</v>
      </c>
      <c r="B634" s="166"/>
      <c r="C634" s="164"/>
      <c r="D634" s="164"/>
      <c r="E634" s="164"/>
      <c r="F634" s="164"/>
      <c r="G634" s="164"/>
      <c r="H634" s="164"/>
      <c r="I634" s="164"/>
    </row>
    <row r="635" s="125" customFormat="1" ht="16.5" customHeight="1" spans="1:9">
      <c r="A635" s="168" t="s">
        <v>1560</v>
      </c>
      <c r="B635" s="166">
        <v>0.8466</v>
      </c>
      <c r="C635" s="164"/>
      <c r="D635" s="164"/>
      <c r="E635" s="164"/>
      <c r="F635" s="164"/>
      <c r="G635" s="164"/>
      <c r="H635" s="164"/>
      <c r="I635" s="164"/>
    </row>
    <row r="636" s="125" customFormat="1" ht="16.5" customHeight="1" spans="1:9">
      <c r="A636" s="168" t="s">
        <v>1561</v>
      </c>
      <c r="B636" s="166">
        <v>2.0879</v>
      </c>
      <c r="C636" s="164"/>
      <c r="D636" s="164"/>
      <c r="E636" s="164"/>
      <c r="F636" s="164"/>
      <c r="G636" s="164"/>
      <c r="H636" s="164"/>
      <c r="I636" s="164"/>
    </row>
    <row r="637" s="125" customFormat="1" ht="16.5" customHeight="1" spans="1:9">
      <c r="A637" s="167" t="s">
        <v>1562</v>
      </c>
      <c r="B637" s="166"/>
      <c r="C637" s="164"/>
      <c r="D637" s="164"/>
      <c r="E637" s="164"/>
      <c r="F637" s="164"/>
      <c r="G637" s="164"/>
      <c r="H637" s="164"/>
      <c r="I637" s="164"/>
    </row>
    <row r="638" s="125" customFormat="1" ht="16.5" customHeight="1" spans="1:9">
      <c r="A638" s="168" t="s">
        <v>1563</v>
      </c>
      <c r="B638" s="166"/>
      <c r="C638" s="164"/>
      <c r="D638" s="164"/>
      <c r="E638" s="164"/>
      <c r="F638" s="164"/>
      <c r="G638" s="164"/>
      <c r="H638" s="164"/>
      <c r="I638" s="164"/>
    </row>
    <row r="639" s="125" customFormat="1" ht="16.5" customHeight="1" spans="1:9">
      <c r="A639" s="168" t="s">
        <v>1564</v>
      </c>
      <c r="B639" s="166"/>
      <c r="C639" s="164"/>
      <c r="D639" s="164"/>
      <c r="E639" s="164"/>
      <c r="F639" s="164"/>
      <c r="G639" s="164"/>
      <c r="H639" s="164"/>
      <c r="I639" s="164"/>
    </row>
    <row r="640" s="125" customFormat="1" ht="16.5" customHeight="1" spans="1:9">
      <c r="A640" s="168" t="s">
        <v>1565</v>
      </c>
      <c r="B640" s="166"/>
      <c r="C640" s="164"/>
      <c r="D640" s="164"/>
      <c r="E640" s="164"/>
      <c r="F640" s="164"/>
      <c r="G640" s="164"/>
      <c r="H640" s="164"/>
      <c r="I640" s="164"/>
    </row>
    <row r="641" s="125" customFormat="1" ht="16.5" customHeight="1" spans="1:9">
      <c r="A641" s="167" t="s">
        <v>1566</v>
      </c>
      <c r="B641" s="166"/>
      <c r="C641" s="164"/>
      <c r="D641" s="164"/>
      <c r="E641" s="164"/>
      <c r="F641" s="164"/>
      <c r="G641" s="164"/>
      <c r="H641" s="164"/>
      <c r="I641" s="164"/>
    </row>
    <row r="642" s="125" customFormat="1" ht="16.5" customHeight="1" spans="1:9">
      <c r="A642" s="168" t="s">
        <v>1567</v>
      </c>
      <c r="B642" s="166"/>
      <c r="C642" s="164"/>
      <c r="D642" s="164"/>
      <c r="E642" s="164"/>
      <c r="F642" s="164"/>
      <c r="G642" s="164"/>
      <c r="H642" s="164"/>
      <c r="I642" s="164"/>
    </row>
    <row r="643" s="125" customFormat="1" ht="16.5" customHeight="1" spans="1:9">
      <c r="A643" s="168" t="s">
        <v>1568</v>
      </c>
      <c r="B643" s="166"/>
      <c r="C643" s="164"/>
      <c r="D643" s="164"/>
      <c r="E643" s="164"/>
      <c r="F643" s="164"/>
      <c r="G643" s="164"/>
      <c r="H643" s="164"/>
      <c r="I643" s="164"/>
    </row>
    <row r="644" s="125" customFormat="1" ht="16.5" customHeight="1" spans="1:9">
      <c r="A644" s="168" t="s">
        <v>1569</v>
      </c>
      <c r="B644" s="166"/>
      <c r="C644" s="164"/>
      <c r="D644" s="164"/>
      <c r="E644" s="164"/>
      <c r="F644" s="164"/>
      <c r="G644" s="164"/>
      <c r="H644" s="164"/>
      <c r="I644" s="164"/>
    </row>
    <row r="645" s="125" customFormat="1" ht="16.5" customHeight="1" spans="1:9">
      <c r="A645" s="168" t="s">
        <v>1570</v>
      </c>
      <c r="B645" s="166"/>
      <c r="C645" s="164"/>
      <c r="D645" s="164"/>
      <c r="E645" s="164"/>
      <c r="F645" s="164"/>
      <c r="G645" s="164"/>
      <c r="H645" s="164"/>
      <c r="I645" s="164"/>
    </row>
    <row r="646" s="125" customFormat="1" ht="16.5" customHeight="1" spans="1:9">
      <c r="A646" s="167" t="s">
        <v>1571</v>
      </c>
      <c r="B646" s="166"/>
      <c r="C646" s="164"/>
      <c r="D646" s="164"/>
      <c r="E646" s="164"/>
      <c r="F646" s="164"/>
      <c r="G646" s="164"/>
      <c r="H646" s="164"/>
      <c r="I646" s="164"/>
    </row>
    <row r="647" s="125" customFormat="1" ht="16.5" customHeight="1" spans="1:9">
      <c r="A647" s="168" t="s">
        <v>1151</v>
      </c>
      <c r="B647" s="166"/>
      <c r="C647" s="164"/>
      <c r="D647" s="164"/>
      <c r="E647" s="164"/>
      <c r="F647" s="164"/>
      <c r="G647" s="164"/>
      <c r="H647" s="164"/>
      <c r="I647" s="164"/>
    </row>
    <row r="648" s="125" customFormat="1" ht="16.5" customHeight="1" spans="1:9">
      <c r="A648" s="168" t="s">
        <v>1152</v>
      </c>
      <c r="B648" s="166"/>
      <c r="C648" s="164"/>
      <c r="D648" s="164"/>
      <c r="E648" s="164"/>
      <c r="F648" s="164"/>
      <c r="G648" s="164"/>
      <c r="H648" s="164"/>
      <c r="I648" s="164"/>
    </row>
    <row r="649" s="125" customFormat="1" ht="16.5" customHeight="1" spans="1:9">
      <c r="A649" s="168" t="s">
        <v>1141</v>
      </c>
      <c r="B649" s="166"/>
      <c r="C649" s="164"/>
      <c r="D649" s="164"/>
      <c r="E649" s="164"/>
      <c r="F649" s="164"/>
      <c r="G649" s="164"/>
      <c r="H649" s="164"/>
      <c r="I649" s="164"/>
    </row>
    <row r="650" s="125" customFormat="1" ht="16.5" customHeight="1" spans="1:9">
      <c r="A650" s="168" t="s">
        <v>1572</v>
      </c>
      <c r="B650" s="166"/>
      <c r="C650" s="164"/>
      <c r="D650" s="164"/>
      <c r="E650" s="164"/>
      <c r="F650" s="164"/>
      <c r="G650" s="164"/>
      <c r="H650" s="164"/>
      <c r="I650" s="164"/>
    </row>
    <row r="651" s="125" customFormat="1" ht="16.5" customHeight="1" spans="1:9">
      <c r="A651" s="168" t="s">
        <v>1573</v>
      </c>
      <c r="B651" s="166"/>
      <c r="C651" s="164"/>
      <c r="D651" s="164"/>
      <c r="E651" s="164"/>
      <c r="F651" s="164"/>
      <c r="G651" s="164"/>
      <c r="H651" s="164"/>
      <c r="I651" s="164"/>
    </row>
    <row r="652" s="125" customFormat="1" ht="16.5" customHeight="1" spans="1:9">
      <c r="A652" s="168" t="s">
        <v>1148</v>
      </c>
      <c r="B652" s="166">
        <v>61.26</v>
      </c>
      <c r="C652" s="164"/>
      <c r="D652" s="164"/>
      <c r="E652" s="164"/>
      <c r="F652" s="164"/>
      <c r="G652" s="164"/>
      <c r="H652" s="164"/>
      <c r="I652" s="164"/>
    </row>
    <row r="653" s="125" customFormat="1" ht="16.5" customHeight="1" spans="1:9">
      <c r="A653" s="168" t="s">
        <v>1574</v>
      </c>
      <c r="B653" s="166">
        <v>2</v>
      </c>
      <c r="C653" s="164"/>
      <c r="D653" s="164"/>
      <c r="E653" s="164"/>
      <c r="F653" s="164"/>
      <c r="G653" s="164"/>
      <c r="H653" s="164"/>
      <c r="I653" s="164"/>
    </row>
    <row r="654" s="125" customFormat="1" ht="16.5" customHeight="1" spans="1:9">
      <c r="A654" s="167" t="s">
        <v>1575</v>
      </c>
      <c r="B654" s="166"/>
      <c r="C654" s="164"/>
      <c r="D654" s="164"/>
      <c r="E654" s="164"/>
      <c r="F654" s="164"/>
      <c r="G654" s="164"/>
      <c r="H654" s="164"/>
      <c r="I654" s="164"/>
    </row>
    <row r="655" s="125" customFormat="1" ht="16.5" customHeight="1" spans="1:9">
      <c r="A655" s="168" t="s">
        <v>1552</v>
      </c>
      <c r="B655" s="166"/>
      <c r="C655" s="164"/>
      <c r="D655" s="164"/>
      <c r="E655" s="164"/>
      <c r="F655" s="164"/>
      <c r="G655" s="164"/>
      <c r="H655" s="164"/>
      <c r="I655" s="164"/>
    </row>
    <row r="656" s="125" customFormat="1" ht="16.5" customHeight="1" spans="1:9">
      <c r="A656" s="168" t="s">
        <v>1576</v>
      </c>
      <c r="B656" s="166"/>
      <c r="C656" s="164"/>
      <c r="D656" s="164"/>
      <c r="E656" s="164"/>
      <c r="F656" s="164"/>
      <c r="G656" s="164"/>
      <c r="H656" s="164"/>
      <c r="I656" s="164"/>
    </row>
    <row r="657" s="125" customFormat="1" ht="16.5" customHeight="1" spans="1:9">
      <c r="A657" s="167" t="s">
        <v>1577</v>
      </c>
      <c r="B657" s="166"/>
      <c r="C657" s="164"/>
      <c r="D657" s="164"/>
      <c r="E657" s="164"/>
      <c r="F657" s="164"/>
      <c r="G657" s="164"/>
      <c r="H657" s="164"/>
      <c r="I657" s="164"/>
    </row>
    <row r="658" s="125" customFormat="1" ht="16.5" customHeight="1" spans="1:9">
      <c r="A658" s="168" t="s">
        <v>1577</v>
      </c>
      <c r="B658" s="166"/>
      <c r="C658" s="164"/>
      <c r="D658" s="164"/>
      <c r="E658" s="164"/>
      <c r="F658" s="164"/>
      <c r="G658" s="164"/>
      <c r="H658" s="164"/>
      <c r="I658" s="164"/>
    </row>
    <row r="659" s="125" customFormat="1" ht="16.5" customHeight="1" spans="1:9">
      <c r="A659" s="165" t="s">
        <v>64</v>
      </c>
      <c r="B659" s="166">
        <f>SUM(B660:B730)</f>
        <v>61.64</v>
      </c>
      <c r="C659" s="164"/>
      <c r="D659" s="164"/>
      <c r="E659" s="164"/>
      <c r="F659" s="164"/>
      <c r="G659" s="164"/>
      <c r="H659" s="164"/>
      <c r="I659" s="164"/>
    </row>
    <row r="660" s="125" customFormat="1" ht="16.5" customHeight="1" spans="1:9">
      <c r="A660" s="167" t="s">
        <v>1578</v>
      </c>
      <c r="B660" s="166"/>
      <c r="C660" s="164"/>
      <c r="D660" s="164"/>
      <c r="E660" s="164"/>
      <c r="F660" s="164"/>
      <c r="G660" s="164"/>
      <c r="H660" s="164"/>
      <c r="I660" s="164"/>
    </row>
    <row r="661" s="125" customFormat="1" ht="16.5" customHeight="1" spans="1:9">
      <c r="A661" s="168" t="s">
        <v>1151</v>
      </c>
      <c r="B661" s="166"/>
      <c r="C661" s="164"/>
      <c r="D661" s="164"/>
      <c r="E661" s="164"/>
      <c r="F661" s="164"/>
      <c r="G661" s="164"/>
      <c r="H661" s="164"/>
      <c r="I661" s="164"/>
    </row>
    <row r="662" s="125" customFormat="1" ht="16.5" customHeight="1" spans="1:9">
      <c r="A662" s="168" t="s">
        <v>1152</v>
      </c>
      <c r="B662" s="166"/>
      <c r="C662" s="164"/>
      <c r="D662" s="164"/>
      <c r="E662" s="164"/>
      <c r="F662" s="164"/>
      <c r="G662" s="164"/>
      <c r="H662" s="164"/>
      <c r="I662" s="164"/>
    </row>
    <row r="663" s="125" customFormat="1" ht="16.5" customHeight="1" spans="1:9">
      <c r="A663" s="168" t="s">
        <v>1141</v>
      </c>
      <c r="B663" s="166"/>
      <c r="C663" s="164"/>
      <c r="D663" s="164"/>
      <c r="E663" s="164"/>
      <c r="F663" s="164"/>
      <c r="G663" s="164"/>
      <c r="H663" s="164"/>
      <c r="I663" s="164"/>
    </row>
    <row r="664" s="125" customFormat="1" ht="16.5" customHeight="1" spans="1:9">
      <c r="A664" s="168" t="s">
        <v>2423</v>
      </c>
      <c r="B664" s="166">
        <v>4.19</v>
      </c>
      <c r="C664" s="164"/>
      <c r="D664" s="164"/>
      <c r="E664" s="164"/>
      <c r="F664" s="164"/>
      <c r="G664" s="164"/>
      <c r="H664" s="164"/>
      <c r="I664" s="164"/>
    </row>
    <row r="665" s="125" customFormat="1" ht="16.5" customHeight="1" spans="1:9">
      <c r="A665" s="168" t="s">
        <v>1579</v>
      </c>
      <c r="B665" s="166"/>
      <c r="C665" s="164"/>
      <c r="D665" s="164"/>
      <c r="E665" s="164"/>
      <c r="F665" s="164"/>
      <c r="G665" s="164"/>
      <c r="H665" s="164"/>
      <c r="I665" s="164"/>
    </row>
    <row r="666" s="125" customFormat="1" ht="16.5" customHeight="1" spans="1:9">
      <c r="A666" s="167" t="s">
        <v>1580</v>
      </c>
      <c r="B666" s="166"/>
      <c r="C666" s="164"/>
      <c r="D666" s="164"/>
      <c r="E666" s="164"/>
      <c r="F666" s="164"/>
      <c r="G666" s="164"/>
      <c r="H666" s="164"/>
      <c r="I666" s="164"/>
    </row>
    <row r="667" s="125" customFormat="1" ht="16.5" customHeight="1" spans="1:9">
      <c r="A667" s="168" t="s">
        <v>1581</v>
      </c>
      <c r="B667" s="166"/>
      <c r="C667" s="164"/>
      <c r="D667" s="164"/>
      <c r="E667" s="164"/>
      <c r="F667" s="164"/>
      <c r="G667" s="164"/>
      <c r="H667" s="164"/>
      <c r="I667" s="164"/>
    </row>
    <row r="668" s="125" customFormat="1" ht="16.5" customHeight="1" spans="1:9">
      <c r="A668" s="168" t="s">
        <v>1582</v>
      </c>
      <c r="B668" s="166"/>
      <c r="C668" s="164"/>
      <c r="D668" s="164"/>
      <c r="E668" s="164"/>
      <c r="F668" s="164"/>
      <c r="G668" s="164"/>
      <c r="H668" s="164"/>
      <c r="I668" s="164"/>
    </row>
    <row r="669" s="125" customFormat="1" ht="16.5" customHeight="1" spans="1:9">
      <c r="A669" s="168" t="s">
        <v>1583</v>
      </c>
      <c r="B669" s="166"/>
      <c r="C669" s="164"/>
      <c r="D669" s="164"/>
      <c r="E669" s="164"/>
      <c r="F669" s="164"/>
      <c r="G669" s="164"/>
      <c r="H669" s="164"/>
      <c r="I669" s="164"/>
    </row>
    <row r="670" s="125" customFormat="1" ht="16.5" customHeight="1" spans="1:9">
      <c r="A670" s="168" t="s">
        <v>1584</v>
      </c>
      <c r="B670" s="166"/>
      <c r="C670" s="164"/>
      <c r="D670" s="164"/>
      <c r="E670" s="164"/>
      <c r="F670" s="164"/>
      <c r="G670" s="164"/>
      <c r="H670" s="164"/>
      <c r="I670" s="164"/>
    </row>
    <row r="671" s="125" customFormat="1" ht="16.5" customHeight="1" spans="1:9">
      <c r="A671" s="168" t="s">
        <v>1585</v>
      </c>
      <c r="B671" s="166"/>
      <c r="C671" s="164"/>
      <c r="D671" s="164"/>
      <c r="E671" s="164"/>
      <c r="F671" s="164"/>
      <c r="G671" s="164"/>
      <c r="H671" s="164"/>
      <c r="I671" s="164"/>
    </row>
    <row r="672" s="125" customFormat="1" ht="16.5" customHeight="1" spans="1:9">
      <c r="A672" s="168" t="s">
        <v>1586</v>
      </c>
      <c r="B672" s="166"/>
      <c r="C672" s="164"/>
      <c r="D672" s="164"/>
      <c r="E672" s="164"/>
      <c r="F672" s="164"/>
      <c r="G672" s="164"/>
      <c r="H672" s="164"/>
      <c r="I672" s="164"/>
    </row>
    <row r="673" s="125" customFormat="1" ht="16.5" customHeight="1" spans="1:9">
      <c r="A673" s="168" t="s">
        <v>1587</v>
      </c>
      <c r="B673" s="166"/>
      <c r="C673" s="164"/>
      <c r="D673" s="164"/>
      <c r="E673" s="164"/>
      <c r="F673" s="164"/>
      <c r="G673" s="164"/>
      <c r="H673" s="164"/>
      <c r="I673" s="164"/>
    </row>
    <row r="674" s="125" customFormat="1" ht="16.5" customHeight="1" spans="1:9">
      <c r="A674" s="168" t="s">
        <v>1588</v>
      </c>
      <c r="B674" s="166"/>
      <c r="C674" s="164"/>
      <c r="D674" s="164"/>
      <c r="E674" s="164"/>
      <c r="F674" s="164"/>
      <c r="G674" s="164"/>
      <c r="H674" s="164"/>
      <c r="I674" s="164"/>
    </row>
    <row r="675" s="125" customFormat="1" ht="16.5" customHeight="1" spans="1:9">
      <c r="A675" s="168" t="s">
        <v>1589</v>
      </c>
      <c r="B675" s="166"/>
      <c r="C675" s="164"/>
      <c r="D675" s="164"/>
      <c r="E675" s="164"/>
      <c r="F675" s="164"/>
      <c r="G675" s="164"/>
      <c r="H675" s="164"/>
      <c r="I675" s="164"/>
    </row>
    <row r="676" s="125" customFormat="1" ht="16.5" customHeight="1" spans="1:9">
      <c r="A676" s="168" t="s">
        <v>1590</v>
      </c>
      <c r="B676" s="166"/>
      <c r="C676" s="164"/>
      <c r="D676" s="164"/>
      <c r="E676" s="164"/>
      <c r="F676" s="164"/>
      <c r="G676" s="164"/>
      <c r="H676" s="164"/>
      <c r="I676" s="164"/>
    </row>
    <row r="677" s="125" customFormat="1" ht="16.5" customHeight="1" spans="1:9">
      <c r="A677" s="168" t="s">
        <v>1591</v>
      </c>
      <c r="B677" s="166"/>
      <c r="C677" s="164"/>
      <c r="D677" s="164"/>
      <c r="E677" s="164"/>
      <c r="F677" s="164"/>
      <c r="G677" s="164"/>
      <c r="H677" s="164"/>
      <c r="I677" s="164"/>
    </row>
    <row r="678" s="125" customFormat="1" ht="16.5" customHeight="1" spans="1:9">
      <c r="A678" s="168" t="s">
        <v>1592</v>
      </c>
      <c r="B678" s="166"/>
      <c r="C678" s="164"/>
      <c r="D678" s="164"/>
      <c r="E678" s="164"/>
      <c r="F678" s="164"/>
      <c r="G678" s="164"/>
      <c r="H678" s="164"/>
      <c r="I678" s="164"/>
    </row>
    <row r="679" s="125" customFormat="1" ht="16.5" customHeight="1" spans="1:9">
      <c r="A679" s="167" t="s">
        <v>1593</v>
      </c>
      <c r="B679" s="166"/>
      <c r="C679" s="164"/>
      <c r="D679" s="164"/>
      <c r="E679" s="164"/>
      <c r="F679" s="164"/>
      <c r="G679" s="164"/>
      <c r="H679" s="164"/>
      <c r="I679" s="164"/>
    </row>
    <row r="680" s="125" customFormat="1" ht="16.5" customHeight="1" spans="1:9">
      <c r="A680" s="168" t="s">
        <v>1594</v>
      </c>
      <c r="B680" s="166"/>
      <c r="C680" s="164"/>
      <c r="D680" s="164"/>
      <c r="E680" s="164"/>
      <c r="F680" s="164"/>
      <c r="G680" s="164"/>
      <c r="H680" s="164"/>
      <c r="I680" s="164"/>
    </row>
    <row r="681" s="125" customFormat="1" ht="16.5" customHeight="1" spans="1:9">
      <c r="A681" s="168" t="s">
        <v>1595</v>
      </c>
      <c r="B681" s="166"/>
      <c r="C681" s="164"/>
      <c r="D681" s="164"/>
      <c r="E681" s="164"/>
      <c r="F681" s="164"/>
      <c r="G681" s="164"/>
      <c r="H681" s="164"/>
      <c r="I681" s="164"/>
    </row>
    <row r="682" s="125" customFormat="1" ht="16.5" customHeight="1" spans="1:9">
      <c r="A682" s="168" t="s">
        <v>1596</v>
      </c>
      <c r="B682" s="166"/>
      <c r="C682" s="164"/>
      <c r="D682" s="164"/>
      <c r="E682" s="164"/>
      <c r="F682" s="164"/>
      <c r="G682" s="164"/>
      <c r="H682" s="164"/>
      <c r="I682" s="164"/>
    </row>
    <row r="683" s="125" customFormat="1" ht="16.5" customHeight="1" spans="1:9">
      <c r="A683" s="167" t="s">
        <v>1597</v>
      </c>
      <c r="B683" s="166"/>
      <c r="C683" s="164"/>
      <c r="D683" s="164"/>
      <c r="E683" s="164"/>
      <c r="F683" s="164"/>
      <c r="G683" s="164"/>
      <c r="H683" s="164"/>
      <c r="I683" s="164"/>
    </row>
    <row r="684" s="125" customFormat="1" ht="16.5" customHeight="1" spans="1:9">
      <c r="A684" s="168" t="s">
        <v>1598</v>
      </c>
      <c r="B684" s="166"/>
      <c r="C684" s="164"/>
      <c r="D684" s="164"/>
      <c r="E684" s="164"/>
      <c r="F684" s="164"/>
      <c r="G684" s="164"/>
      <c r="H684" s="164"/>
      <c r="I684" s="164"/>
    </row>
    <row r="685" s="125" customFormat="1" ht="16.5" customHeight="1" spans="1:9">
      <c r="A685" s="168" t="s">
        <v>1599</v>
      </c>
      <c r="B685" s="166"/>
      <c r="C685" s="164"/>
      <c r="D685" s="164"/>
      <c r="E685" s="164"/>
      <c r="F685" s="164"/>
      <c r="G685" s="164"/>
      <c r="H685" s="164"/>
      <c r="I685" s="164"/>
    </row>
    <row r="686" s="125" customFormat="1" ht="16.5" customHeight="1" spans="1:9">
      <c r="A686" s="168" t="s">
        <v>1600</v>
      </c>
      <c r="B686" s="166"/>
      <c r="C686" s="164"/>
      <c r="D686" s="164"/>
      <c r="E686" s="164"/>
      <c r="F686" s="164"/>
      <c r="G686" s="164"/>
      <c r="H686" s="164"/>
      <c r="I686" s="164"/>
    </row>
    <row r="687" s="125" customFormat="1" ht="16.5" customHeight="1" spans="1:9">
      <c r="A687" s="168" t="s">
        <v>1601</v>
      </c>
      <c r="B687" s="166"/>
      <c r="C687" s="164"/>
      <c r="D687" s="164"/>
      <c r="E687" s="164"/>
      <c r="F687" s="164"/>
      <c r="G687" s="164"/>
      <c r="H687" s="164"/>
      <c r="I687" s="164"/>
    </row>
    <row r="688" s="125" customFormat="1" ht="16.5" customHeight="1" spans="1:9">
      <c r="A688" s="168" t="s">
        <v>1602</v>
      </c>
      <c r="B688" s="166"/>
      <c r="C688" s="164"/>
      <c r="D688" s="164"/>
      <c r="E688" s="164"/>
      <c r="F688" s="164"/>
      <c r="G688" s="164"/>
      <c r="H688" s="164"/>
      <c r="I688" s="164"/>
    </row>
    <row r="689" s="125" customFormat="1" ht="16.5" customHeight="1" spans="1:9">
      <c r="A689" s="168" t="s">
        <v>1603</v>
      </c>
      <c r="B689" s="166"/>
      <c r="C689" s="164"/>
      <c r="D689" s="164"/>
      <c r="E689" s="164"/>
      <c r="F689" s="164"/>
      <c r="G689" s="164"/>
      <c r="H689" s="164"/>
      <c r="I689" s="164"/>
    </row>
    <row r="690" s="125" customFormat="1" ht="16.5" customHeight="1" spans="1:9">
      <c r="A690" s="168" t="s">
        <v>1604</v>
      </c>
      <c r="B690" s="166"/>
      <c r="C690" s="164"/>
      <c r="D690" s="164"/>
      <c r="E690" s="164"/>
      <c r="F690" s="164"/>
      <c r="G690" s="164"/>
      <c r="H690" s="164"/>
      <c r="I690" s="164"/>
    </row>
    <row r="691" s="125" customFormat="1" ht="16.5" customHeight="1" spans="1:9">
      <c r="A691" s="168" t="s">
        <v>1605</v>
      </c>
      <c r="B691" s="166"/>
      <c r="C691" s="164"/>
      <c r="D691" s="164"/>
      <c r="E691" s="164"/>
      <c r="F691" s="164"/>
      <c r="G691" s="164"/>
      <c r="H691" s="164"/>
      <c r="I691" s="164"/>
    </row>
    <row r="692" s="125" customFormat="1" ht="16.5" customHeight="1" spans="1:9">
      <c r="A692" s="168" t="s">
        <v>1606</v>
      </c>
      <c r="B692" s="166"/>
      <c r="C692" s="164"/>
      <c r="D692" s="164"/>
      <c r="E692" s="164"/>
      <c r="F692" s="164"/>
      <c r="G692" s="164"/>
      <c r="H692" s="164"/>
      <c r="I692" s="164"/>
    </row>
    <row r="693" s="125" customFormat="1" ht="16.5" customHeight="1" spans="1:9">
      <c r="A693" s="168" t="s">
        <v>1607</v>
      </c>
      <c r="B693" s="166"/>
      <c r="C693" s="164"/>
      <c r="D693" s="164"/>
      <c r="E693" s="164"/>
      <c r="F693" s="164"/>
      <c r="G693" s="164"/>
      <c r="H693" s="164"/>
      <c r="I693" s="164"/>
    </row>
    <row r="694" s="125" customFormat="1" ht="16.5" customHeight="1" spans="1:9">
      <c r="A694" s="168" t="s">
        <v>1608</v>
      </c>
      <c r="B694" s="166"/>
      <c r="C694" s="164"/>
      <c r="D694" s="164"/>
      <c r="E694" s="164"/>
      <c r="F694" s="164"/>
      <c r="G694" s="164"/>
      <c r="H694" s="164"/>
      <c r="I694" s="164"/>
    </row>
    <row r="695" s="125" customFormat="1" ht="16.5" customHeight="1" spans="1:9">
      <c r="A695" s="167" t="s">
        <v>1609</v>
      </c>
      <c r="B695" s="166"/>
      <c r="C695" s="164"/>
      <c r="D695" s="164"/>
      <c r="E695" s="164"/>
      <c r="F695" s="164"/>
      <c r="G695" s="164"/>
      <c r="H695" s="164"/>
      <c r="I695" s="164"/>
    </row>
    <row r="696" s="125" customFormat="1" ht="16.5" customHeight="1" spans="1:9">
      <c r="A696" s="168" t="s">
        <v>1610</v>
      </c>
      <c r="B696" s="166"/>
      <c r="C696" s="164"/>
      <c r="D696" s="164"/>
      <c r="E696" s="164"/>
      <c r="F696" s="164"/>
      <c r="G696" s="164"/>
      <c r="H696" s="164"/>
      <c r="I696" s="164"/>
    </row>
    <row r="697" s="125" customFormat="1" ht="16.5" customHeight="1" spans="1:9">
      <c r="A697" s="168" t="s">
        <v>1611</v>
      </c>
      <c r="B697" s="166"/>
      <c r="C697" s="164"/>
      <c r="D697" s="164"/>
      <c r="E697" s="164"/>
      <c r="F697" s="164"/>
      <c r="G697" s="164"/>
      <c r="H697" s="164"/>
      <c r="I697" s="164"/>
    </row>
    <row r="698" s="125" customFormat="1" ht="16.5" customHeight="1" spans="1:9">
      <c r="A698" s="167" t="s">
        <v>1612</v>
      </c>
      <c r="B698" s="166"/>
      <c r="C698" s="164"/>
      <c r="D698" s="164"/>
      <c r="E698" s="164"/>
      <c r="F698" s="164"/>
      <c r="G698" s="164"/>
      <c r="H698" s="164"/>
      <c r="I698" s="164"/>
    </row>
    <row r="699" s="125" customFormat="1" ht="16.5" customHeight="1" spans="1:9">
      <c r="A699" s="168" t="s">
        <v>1613</v>
      </c>
      <c r="B699" s="166"/>
      <c r="C699" s="164"/>
      <c r="D699" s="164"/>
      <c r="E699" s="164"/>
      <c r="F699" s="164"/>
      <c r="G699" s="164"/>
      <c r="H699" s="164"/>
      <c r="I699" s="164"/>
    </row>
    <row r="700" s="125" customFormat="1" ht="16.5" customHeight="1" spans="1:9">
      <c r="A700" s="168" t="s">
        <v>1614</v>
      </c>
      <c r="B700" s="166"/>
      <c r="C700" s="164"/>
      <c r="D700" s="164"/>
      <c r="E700" s="164"/>
      <c r="F700" s="164"/>
      <c r="G700" s="164"/>
      <c r="H700" s="164"/>
      <c r="I700" s="164"/>
    </row>
    <row r="701" s="125" customFormat="1" ht="16.5" customHeight="1" spans="1:9">
      <c r="A701" s="168" t="s">
        <v>1615</v>
      </c>
      <c r="B701" s="166"/>
      <c r="C701" s="164"/>
      <c r="D701" s="164"/>
      <c r="E701" s="164"/>
      <c r="F701" s="164"/>
      <c r="G701" s="164"/>
      <c r="H701" s="164"/>
      <c r="I701" s="164"/>
    </row>
    <row r="702" s="125" customFormat="1" ht="16.5" customHeight="1" spans="1:9">
      <c r="A702" s="167" t="s">
        <v>1616</v>
      </c>
      <c r="B702" s="166"/>
      <c r="C702" s="164"/>
      <c r="D702" s="164"/>
      <c r="E702" s="164"/>
      <c r="F702" s="164"/>
      <c r="G702" s="164"/>
      <c r="H702" s="164"/>
      <c r="I702" s="164"/>
    </row>
    <row r="703" s="125" customFormat="1" ht="16.5" customHeight="1" spans="1:9">
      <c r="A703" s="168" t="s">
        <v>1617</v>
      </c>
      <c r="B703" s="166">
        <v>25.76</v>
      </c>
      <c r="C703" s="164"/>
      <c r="D703" s="164"/>
      <c r="E703" s="164"/>
      <c r="F703" s="164"/>
      <c r="G703" s="164"/>
      <c r="H703" s="164"/>
      <c r="I703" s="164"/>
    </row>
    <row r="704" s="125" customFormat="1" ht="16.5" customHeight="1" spans="1:9">
      <c r="A704" s="168" t="s">
        <v>1618</v>
      </c>
      <c r="B704" s="166">
        <v>16.73</v>
      </c>
      <c r="C704" s="164"/>
      <c r="D704" s="164"/>
      <c r="E704" s="164"/>
      <c r="F704" s="164"/>
      <c r="G704" s="164"/>
      <c r="H704" s="164"/>
      <c r="I704" s="164"/>
    </row>
    <row r="705" s="125" customFormat="1" ht="16.5" customHeight="1" spans="1:9">
      <c r="A705" s="168" t="s">
        <v>1619</v>
      </c>
      <c r="B705" s="166">
        <v>9.64</v>
      </c>
      <c r="C705" s="164"/>
      <c r="D705" s="164"/>
      <c r="E705" s="164"/>
      <c r="F705" s="164"/>
      <c r="G705" s="164"/>
      <c r="H705" s="164"/>
      <c r="I705" s="164"/>
    </row>
    <row r="706" s="125" customFormat="1" ht="16.5" customHeight="1" spans="1:9">
      <c r="A706" s="168" t="s">
        <v>1620</v>
      </c>
      <c r="B706" s="166">
        <v>5.32</v>
      </c>
      <c r="C706" s="164"/>
      <c r="D706" s="164"/>
      <c r="E706" s="164"/>
      <c r="F706" s="164"/>
      <c r="G706" s="164"/>
      <c r="H706" s="164"/>
      <c r="I706" s="164"/>
    </row>
    <row r="707" s="125" customFormat="1" ht="16.5" customHeight="1" spans="1:9">
      <c r="A707" s="167" t="s">
        <v>1621</v>
      </c>
      <c r="B707" s="166"/>
      <c r="C707" s="164"/>
      <c r="D707" s="164"/>
      <c r="E707" s="164"/>
      <c r="F707" s="164"/>
      <c r="G707" s="164"/>
      <c r="H707" s="164"/>
      <c r="I707" s="164"/>
    </row>
    <row r="708" s="125" customFormat="1" ht="16.5" customHeight="1" spans="1:9">
      <c r="A708" s="168" t="s">
        <v>1622</v>
      </c>
      <c r="B708" s="166"/>
      <c r="C708" s="164"/>
      <c r="D708" s="164"/>
      <c r="E708" s="164"/>
      <c r="F708" s="164"/>
      <c r="G708" s="164"/>
      <c r="H708" s="164"/>
      <c r="I708" s="164"/>
    </row>
    <row r="709" s="125" customFormat="1" ht="16.5" customHeight="1" spans="1:9">
      <c r="A709" s="168" t="s">
        <v>1623</v>
      </c>
      <c r="B709" s="166"/>
      <c r="C709" s="164"/>
      <c r="D709" s="164"/>
      <c r="E709" s="164"/>
      <c r="F709" s="164"/>
      <c r="G709" s="164"/>
      <c r="H709" s="164"/>
      <c r="I709" s="164"/>
    </row>
    <row r="710" s="125" customFormat="1" ht="16.5" customHeight="1" spans="1:9">
      <c r="A710" s="168" t="s">
        <v>1624</v>
      </c>
      <c r="B710" s="166"/>
      <c r="C710" s="164"/>
      <c r="D710" s="164"/>
      <c r="E710" s="164"/>
      <c r="F710" s="164"/>
      <c r="G710" s="164"/>
      <c r="H710" s="164"/>
      <c r="I710" s="164"/>
    </row>
    <row r="711" s="125" customFormat="1" ht="16.5" customHeight="1" spans="1:9">
      <c r="A711" s="167" t="s">
        <v>1625</v>
      </c>
      <c r="B711" s="166"/>
      <c r="C711" s="164"/>
      <c r="D711" s="164"/>
      <c r="E711" s="164"/>
      <c r="F711" s="164"/>
      <c r="G711" s="164"/>
      <c r="H711" s="164"/>
      <c r="I711" s="164"/>
    </row>
    <row r="712" s="125" customFormat="1" ht="16.5" customHeight="1" spans="1:9">
      <c r="A712" s="168" t="s">
        <v>1626</v>
      </c>
      <c r="B712" s="166"/>
      <c r="C712" s="164"/>
      <c r="D712" s="164"/>
      <c r="E712" s="164"/>
      <c r="F712" s="164"/>
      <c r="G712" s="164"/>
      <c r="H712" s="164"/>
      <c r="I712" s="164"/>
    </row>
    <row r="713" s="125" customFormat="1" ht="16.5" customHeight="1" spans="1:9">
      <c r="A713" s="168" t="s">
        <v>1627</v>
      </c>
      <c r="B713" s="166"/>
      <c r="C713" s="164"/>
      <c r="D713" s="164"/>
      <c r="E713" s="164"/>
      <c r="F713" s="164"/>
      <c r="G713" s="164"/>
      <c r="H713" s="164"/>
      <c r="I713" s="164"/>
    </row>
    <row r="714" s="125" customFormat="1" ht="16.5" customHeight="1" spans="1:9">
      <c r="A714" s="168" t="s">
        <v>1628</v>
      </c>
      <c r="B714" s="166"/>
      <c r="C714" s="164"/>
      <c r="D714" s="164"/>
      <c r="E714" s="164"/>
      <c r="F714" s="164"/>
      <c r="G714" s="164"/>
      <c r="H714" s="164"/>
      <c r="I714" s="164"/>
    </row>
    <row r="715" s="125" customFormat="1" ht="16.5" customHeight="1" spans="1:9">
      <c r="A715" s="167" t="s">
        <v>1629</v>
      </c>
      <c r="B715" s="166"/>
      <c r="C715" s="164"/>
      <c r="D715" s="164"/>
      <c r="E715" s="164"/>
      <c r="F715" s="164"/>
      <c r="G715" s="164"/>
      <c r="H715" s="164"/>
      <c r="I715" s="164"/>
    </row>
    <row r="716" s="125" customFormat="1" ht="16.5" customHeight="1" spans="1:9">
      <c r="A716" s="168" t="s">
        <v>1630</v>
      </c>
      <c r="B716" s="166"/>
      <c r="C716" s="164"/>
      <c r="D716" s="164"/>
      <c r="E716" s="164"/>
      <c r="F716" s="164"/>
      <c r="G716" s="164"/>
      <c r="H716" s="164"/>
      <c r="I716" s="164"/>
    </row>
    <row r="717" s="125" customFormat="1" ht="16.5" customHeight="1" spans="1:9">
      <c r="A717" s="168" t="s">
        <v>1631</v>
      </c>
      <c r="B717" s="166"/>
      <c r="C717" s="164"/>
      <c r="D717" s="164"/>
      <c r="E717" s="164"/>
      <c r="F717" s="164"/>
      <c r="G717" s="164"/>
      <c r="H717" s="164"/>
      <c r="I717" s="164"/>
    </row>
    <row r="718" s="125" customFormat="1" ht="16.5" customHeight="1" spans="1:9">
      <c r="A718" s="167" t="s">
        <v>1632</v>
      </c>
      <c r="B718" s="166"/>
      <c r="C718" s="164"/>
      <c r="D718" s="164"/>
      <c r="E718" s="164"/>
      <c r="F718" s="164"/>
      <c r="G718" s="164"/>
      <c r="H718" s="164"/>
      <c r="I718" s="164"/>
    </row>
    <row r="719" s="125" customFormat="1" ht="16.5" customHeight="1" spans="1:9">
      <c r="A719" s="168" t="s">
        <v>1151</v>
      </c>
      <c r="B719" s="166"/>
      <c r="C719" s="164"/>
      <c r="D719" s="164"/>
      <c r="E719" s="164"/>
      <c r="F719" s="164"/>
      <c r="G719" s="164"/>
      <c r="H719" s="164"/>
      <c r="I719" s="164"/>
    </row>
    <row r="720" s="125" customFormat="1" ht="16.5" customHeight="1" spans="1:9">
      <c r="A720" s="168" t="s">
        <v>1152</v>
      </c>
      <c r="B720" s="166"/>
      <c r="C720" s="164"/>
      <c r="D720" s="164"/>
      <c r="E720" s="164"/>
      <c r="F720" s="164"/>
      <c r="G720" s="164"/>
      <c r="H720" s="164"/>
      <c r="I720" s="164"/>
    </row>
    <row r="721" s="125" customFormat="1" ht="16.5" customHeight="1" spans="1:9">
      <c r="A721" s="168" t="s">
        <v>1141</v>
      </c>
      <c r="B721" s="166"/>
      <c r="C721" s="164"/>
      <c r="D721" s="164"/>
      <c r="E721" s="164"/>
      <c r="F721" s="164"/>
      <c r="G721" s="164"/>
      <c r="H721" s="164"/>
      <c r="I721" s="164"/>
    </row>
    <row r="722" s="125" customFormat="1" ht="16.5" customHeight="1" spans="1:9">
      <c r="A722" s="168" t="s">
        <v>1163</v>
      </c>
      <c r="B722" s="166"/>
      <c r="C722" s="164"/>
      <c r="D722" s="164"/>
      <c r="E722" s="164"/>
      <c r="F722" s="164"/>
      <c r="G722" s="164"/>
      <c r="H722" s="164"/>
      <c r="I722" s="164"/>
    </row>
    <row r="723" s="125" customFormat="1" ht="16.5" customHeight="1" spans="1:9">
      <c r="A723" s="168" t="s">
        <v>1633</v>
      </c>
      <c r="B723" s="166"/>
      <c r="C723" s="164"/>
      <c r="D723" s="164"/>
      <c r="E723" s="164"/>
      <c r="F723" s="164"/>
      <c r="G723" s="164"/>
      <c r="H723" s="164"/>
      <c r="I723" s="164"/>
    </row>
    <row r="724" s="125" customFormat="1" ht="16.5" customHeight="1" spans="1:9">
      <c r="A724" s="168" t="s">
        <v>1634</v>
      </c>
      <c r="B724" s="166"/>
      <c r="C724" s="164"/>
      <c r="D724" s="164"/>
      <c r="E724" s="164"/>
      <c r="F724" s="164"/>
      <c r="G724" s="164"/>
      <c r="H724" s="164"/>
      <c r="I724" s="164"/>
    </row>
    <row r="725" s="125" customFormat="1" ht="16.5" customHeight="1" spans="1:9">
      <c r="A725" s="168" t="s">
        <v>1148</v>
      </c>
      <c r="B725" s="166"/>
      <c r="C725" s="164"/>
      <c r="D725" s="164"/>
      <c r="E725" s="164"/>
      <c r="F725" s="164"/>
      <c r="G725" s="164"/>
      <c r="H725" s="164"/>
      <c r="I725" s="164"/>
    </row>
    <row r="726" s="125" customFormat="1" ht="16.5" customHeight="1" spans="1:9">
      <c r="A726" s="168" t="s">
        <v>1635</v>
      </c>
      <c r="B726" s="166"/>
      <c r="C726" s="164"/>
      <c r="D726" s="164"/>
      <c r="E726" s="164"/>
      <c r="F726" s="164"/>
      <c r="G726" s="164"/>
      <c r="H726" s="164"/>
      <c r="I726" s="164"/>
    </row>
    <row r="727" s="125" customFormat="1" ht="16.5" customHeight="1" spans="1:9">
      <c r="A727" s="167" t="s">
        <v>1636</v>
      </c>
      <c r="B727" s="166"/>
      <c r="C727" s="164"/>
      <c r="D727" s="164"/>
      <c r="E727" s="164"/>
      <c r="F727" s="164"/>
      <c r="G727" s="164"/>
      <c r="H727" s="164"/>
      <c r="I727" s="164"/>
    </row>
    <row r="728" s="125" customFormat="1" ht="16.5" customHeight="1" spans="1:9">
      <c r="A728" s="168" t="s">
        <v>1636</v>
      </c>
      <c r="B728" s="166"/>
      <c r="C728" s="164"/>
      <c r="D728" s="164"/>
      <c r="E728" s="164"/>
      <c r="F728" s="164"/>
      <c r="G728" s="164"/>
      <c r="H728" s="164"/>
      <c r="I728" s="164"/>
    </row>
    <row r="729" s="125" customFormat="1" ht="16.5" customHeight="1" spans="1:9">
      <c r="A729" s="167" t="s">
        <v>1637</v>
      </c>
      <c r="B729" s="166"/>
      <c r="C729" s="164"/>
      <c r="D729" s="164"/>
      <c r="E729" s="164"/>
      <c r="F729" s="164"/>
      <c r="G729" s="164"/>
      <c r="H729" s="164"/>
      <c r="I729" s="164"/>
    </row>
    <row r="730" s="125" customFormat="1" ht="16.5" customHeight="1" spans="1:9">
      <c r="A730" s="168" t="s">
        <v>1637</v>
      </c>
      <c r="B730" s="166"/>
      <c r="C730" s="164"/>
      <c r="D730" s="164"/>
      <c r="E730" s="164"/>
      <c r="F730" s="164"/>
      <c r="G730" s="164"/>
      <c r="H730" s="164"/>
      <c r="I730" s="164"/>
    </row>
    <row r="731" s="125" customFormat="1" ht="16.5" customHeight="1" spans="1:9">
      <c r="A731" s="165" t="s">
        <v>66</v>
      </c>
      <c r="B731" s="166">
        <f>SUM(B732:B818)</f>
        <v>1933.447454</v>
      </c>
      <c r="C731" s="164"/>
      <c r="D731" s="164"/>
      <c r="E731" s="164"/>
      <c r="F731" s="164"/>
      <c r="G731" s="164"/>
      <c r="H731" s="164"/>
      <c r="I731" s="164"/>
    </row>
    <row r="732" s="125" customFormat="1" ht="16.5" customHeight="1" spans="1:9">
      <c r="A732" s="167" t="s">
        <v>1638</v>
      </c>
      <c r="B732" s="166"/>
      <c r="C732" s="164"/>
      <c r="D732" s="164"/>
      <c r="E732" s="164"/>
      <c r="F732" s="164"/>
      <c r="G732" s="164"/>
      <c r="H732" s="164"/>
      <c r="I732" s="164"/>
    </row>
    <row r="733" s="125" customFormat="1" ht="16.5" customHeight="1" spans="1:9">
      <c r="A733" s="168" t="s">
        <v>1151</v>
      </c>
      <c r="B733" s="166"/>
      <c r="C733" s="164"/>
      <c r="D733" s="164"/>
      <c r="E733" s="164"/>
      <c r="F733" s="164"/>
      <c r="G733" s="164"/>
      <c r="H733" s="164"/>
      <c r="I733" s="164"/>
    </row>
    <row r="734" s="125" customFormat="1" ht="16.5" customHeight="1" spans="1:9">
      <c r="A734" s="168" t="s">
        <v>1152</v>
      </c>
      <c r="B734" s="166"/>
      <c r="C734" s="164"/>
      <c r="D734" s="164"/>
      <c r="E734" s="164"/>
      <c r="F734" s="164"/>
      <c r="G734" s="164"/>
      <c r="H734" s="164"/>
      <c r="I734" s="164"/>
    </row>
    <row r="735" s="125" customFormat="1" ht="16.5" customHeight="1" spans="1:9">
      <c r="A735" s="168" t="s">
        <v>1141</v>
      </c>
      <c r="B735" s="166"/>
      <c r="C735" s="164"/>
      <c r="D735" s="164"/>
      <c r="E735" s="164"/>
      <c r="F735" s="164"/>
      <c r="G735" s="164"/>
      <c r="H735" s="164"/>
      <c r="I735" s="164"/>
    </row>
    <row r="736" s="125" customFormat="1" ht="16.5" customHeight="1" spans="1:9">
      <c r="A736" s="168" t="s">
        <v>1639</v>
      </c>
      <c r="B736" s="166"/>
      <c r="C736" s="164"/>
      <c r="D736" s="164"/>
      <c r="E736" s="164"/>
      <c r="F736" s="164"/>
      <c r="G736" s="164"/>
      <c r="H736" s="164"/>
      <c r="I736" s="164"/>
    </row>
    <row r="737" s="125" customFormat="1" ht="16.5" customHeight="1" spans="1:9">
      <c r="A737" s="168" t="s">
        <v>1640</v>
      </c>
      <c r="B737" s="166"/>
      <c r="C737" s="164"/>
      <c r="D737" s="164"/>
      <c r="E737" s="164"/>
      <c r="F737" s="164"/>
      <c r="G737" s="164"/>
      <c r="H737" s="164"/>
      <c r="I737" s="164"/>
    </row>
    <row r="738" s="125" customFormat="1" ht="16.5" customHeight="1" spans="1:9">
      <c r="A738" s="168" t="s">
        <v>1641</v>
      </c>
      <c r="B738" s="166"/>
      <c r="C738" s="164"/>
      <c r="D738" s="164"/>
      <c r="E738" s="164"/>
      <c r="F738" s="164"/>
      <c r="G738" s="164"/>
      <c r="H738" s="164"/>
      <c r="I738" s="164"/>
    </row>
    <row r="739" s="125" customFormat="1" ht="16.5" customHeight="1" spans="1:9">
      <c r="A739" s="168" t="s">
        <v>1642</v>
      </c>
      <c r="B739" s="166"/>
      <c r="C739" s="164"/>
      <c r="D739" s="164"/>
      <c r="E739" s="164"/>
      <c r="F739" s="164"/>
      <c r="G739" s="164"/>
      <c r="H739" s="164"/>
      <c r="I739" s="164"/>
    </row>
    <row r="740" s="125" customFormat="1" ht="16.5" customHeight="1" spans="1:9">
      <c r="A740" s="168" t="s">
        <v>1643</v>
      </c>
      <c r="B740" s="166"/>
      <c r="C740" s="164"/>
      <c r="D740" s="164"/>
      <c r="E740" s="164"/>
      <c r="F740" s="164"/>
      <c r="G740" s="164"/>
      <c r="H740" s="164"/>
      <c r="I740" s="164"/>
    </row>
    <row r="741" s="125" customFormat="1" ht="16.5" customHeight="1" spans="1:9">
      <c r="A741" s="167" t="s">
        <v>1644</v>
      </c>
      <c r="B741" s="166"/>
      <c r="C741" s="164"/>
      <c r="D741" s="164" t="s">
        <v>2229</v>
      </c>
      <c r="E741" s="164"/>
      <c r="F741" s="164"/>
      <c r="G741" s="164"/>
      <c r="H741" s="164"/>
      <c r="I741" s="164"/>
    </row>
    <row r="742" s="125" customFormat="1" ht="16.5" customHeight="1" spans="1:9">
      <c r="A742" s="168" t="s">
        <v>1645</v>
      </c>
      <c r="B742" s="166"/>
      <c r="C742" s="164"/>
      <c r="D742" s="164"/>
      <c r="E742" s="164"/>
      <c r="F742" s="164"/>
      <c r="G742" s="164"/>
      <c r="H742" s="164"/>
      <c r="I742" s="164"/>
    </row>
    <row r="743" s="125" customFormat="1" ht="16.5" customHeight="1" spans="1:9">
      <c r="A743" s="168" t="s">
        <v>1646</v>
      </c>
      <c r="B743" s="166"/>
      <c r="C743" s="164"/>
      <c r="D743" s="164"/>
      <c r="E743" s="164"/>
      <c r="F743" s="164"/>
      <c r="G743" s="164"/>
      <c r="H743" s="164"/>
      <c r="I743" s="164"/>
    </row>
    <row r="744" s="125" customFormat="1" ht="16.5" customHeight="1" spans="1:9">
      <c r="A744" s="168" t="s">
        <v>1647</v>
      </c>
      <c r="B744" s="166"/>
      <c r="C744" s="164"/>
      <c r="D744" s="164"/>
      <c r="E744" s="164"/>
      <c r="F744" s="164"/>
      <c r="G744" s="164"/>
      <c r="H744" s="164"/>
      <c r="I744" s="164"/>
    </row>
    <row r="745" s="125" customFormat="1" ht="16.5" customHeight="1" spans="1:9">
      <c r="A745" s="167" t="s">
        <v>1648</v>
      </c>
      <c r="B745" s="166"/>
      <c r="C745" s="164"/>
      <c r="D745" s="164"/>
      <c r="E745" s="164"/>
      <c r="F745" s="164"/>
      <c r="G745" s="164"/>
      <c r="H745" s="164"/>
      <c r="I745" s="164"/>
    </row>
    <row r="746" s="125" customFormat="1" ht="16.5" customHeight="1" spans="1:9">
      <c r="A746" s="168" t="s">
        <v>1649</v>
      </c>
      <c r="B746" s="166"/>
      <c r="C746" s="164"/>
      <c r="D746" s="164"/>
      <c r="E746" s="164"/>
      <c r="F746" s="164"/>
      <c r="G746" s="164"/>
      <c r="H746" s="164"/>
      <c r="I746" s="164"/>
    </row>
    <row r="747" s="125" customFormat="1" ht="16.5" customHeight="1" spans="1:9">
      <c r="A747" s="168" t="s">
        <v>1650</v>
      </c>
      <c r="B747" s="166">
        <v>0.923704</v>
      </c>
      <c r="C747" s="164"/>
      <c r="D747" s="164"/>
      <c r="E747" s="164"/>
      <c r="F747" s="164"/>
      <c r="G747" s="164"/>
      <c r="H747" s="164"/>
      <c r="I747" s="164"/>
    </row>
    <row r="748" s="125" customFormat="1" ht="16.5" customHeight="1" spans="1:9">
      <c r="A748" s="168" t="s">
        <v>1651</v>
      </c>
      <c r="B748" s="166"/>
      <c r="C748" s="164"/>
      <c r="D748" s="164"/>
      <c r="E748" s="164"/>
      <c r="F748" s="164"/>
      <c r="G748" s="164"/>
      <c r="H748" s="164"/>
      <c r="I748" s="164"/>
    </row>
    <row r="749" s="125" customFormat="1" ht="16.5" customHeight="1" spans="1:9">
      <c r="A749" s="168" t="s">
        <v>1652</v>
      </c>
      <c r="B749" s="166">
        <v>0.5</v>
      </c>
      <c r="C749" s="164"/>
      <c r="D749" s="164"/>
      <c r="E749" s="164"/>
      <c r="F749" s="164"/>
      <c r="G749" s="164"/>
      <c r="H749" s="164"/>
      <c r="I749" s="164"/>
    </row>
    <row r="750" s="125" customFormat="1" ht="16.5" customHeight="1" spans="1:9">
      <c r="A750" s="168" t="s">
        <v>1653</v>
      </c>
      <c r="B750" s="166"/>
      <c r="C750" s="164"/>
      <c r="D750" s="164"/>
      <c r="E750" s="164"/>
      <c r="F750" s="164"/>
      <c r="G750" s="164"/>
      <c r="H750" s="164"/>
      <c r="I750" s="164"/>
    </row>
    <row r="751" s="125" customFormat="1" ht="16.5" customHeight="1" spans="1:9">
      <c r="A751" s="168" t="s">
        <v>1654</v>
      </c>
      <c r="B751" s="166"/>
      <c r="C751" s="164"/>
      <c r="D751" s="164"/>
      <c r="E751" s="164"/>
      <c r="F751" s="164"/>
      <c r="G751" s="164"/>
      <c r="H751" s="164"/>
      <c r="I751" s="164"/>
    </row>
    <row r="752" s="125" customFormat="1" ht="16.5" customHeight="1" spans="1:9">
      <c r="A752" s="168" t="s">
        <v>1655</v>
      </c>
      <c r="B752" s="166"/>
      <c r="C752" s="164"/>
      <c r="D752" s="164"/>
      <c r="E752" s="164"/>
      <c r="F752" s="164"/>
      <c r="G752" s="164"/>
      <c r="H752" s="164"/>
      <c r="I752" s="164"/>
    </row>
    <row r="753" s="125" customFormat="1" ht="16.5" customHeight="1" spans="1:9">
      <c r="A753" s="167" t="s">
        <v>1656</v>
      </c>
      <c r="B753" s="166"/>
      <c r="C753" s="164"/>
      <c r="D753" s="164"/>
      <c r="E753" s="164"/>
      <c r="F753" s="164"/>
      <c r="G753" s="164"/>
      <c r="H753" s="164"/>
      <c r="I753" s="164"/>
    </row>
    <row r="754" s="125" customFormat="1" ht="16.5" customHeight="1" spans="1:9">
      <c r="A754" s="168" t="s">
        <v>1657</v>
      </c>
      <c r="B754" s="166"/>
      <c r="C754" s="164"/>
      <c r="D754" s="164"/>
      <c r="E754" s="164"/>
      <c r="F754" s="164"/>
      <c r="G754" s="164"/>
      <c r="H754" s="164"/>
      <c r="I754" s="164"/>
    </row>
    <row r="755" s="125" customFormat="1" ht="16.5" customHeight="1" spans="1:9">
      <c r="A755" s="168" t="s">
        <v>1658</v>
      </c>
      <c r="B755" s="166">
        <v>1920.8</v>
      </c>
      <c r="C755" s="164"/>
      <c r="D755" s="164"/>
      <c r="E755" s="164"/>
      <c r="F755" s="164"/>
      <c r="G755" s="164"/>
      <c r="H755" s="164"/>
      <c r="I755" s="164"/>
    </row>
    <row r="756" s="125" customFormat="1" ht="16.5" customHeight="1" spans="1:9">
      <c r="A756" s="168" t="s">
        <v>1659</v>
      </c>
      <c r="B756" s="166"/>
      <c r="C756" s="164"/>
      <c r="D756" s="164"/>
      <c r="E756" s="164"/>
      <c r="F756" s="164"/>
      <c r="G756" s="164"/>
      <c r="H756" s="164"/>
      <c r="I756" s="164"/>
    </row>
    <row r="757" s="125" customFormat="1" ht="16.5" customHeight="1" spans="1:9">
      <c r="A757" s="168" t="s">
        <v>1660</v>
      </c>
      <c r="B757" s="166"/>
      <c r="C757" s="164"/>
      <c r="D757" s="164"/>
      <c r="E757" s="164"/>
      <c r="F757" s="164"/>
      <c r="G757" s="164"/>
      <c r="H757" s="164"/>
      <c r="I757" s="164"/>
    </row>
    <row r="758" s="125" customFormat="1" ht="16.5" customHeight="1" spans="1:9">
      <c r="A758" s="168" t="s">
        <v>1661</v>
      </c>
      <c r="B758" s="166"/>
      <c r="C758" s="164"/>
      <c r="D758" s="164"/>
      <c r="E758" s="164"/>
      <c r="F758" s="164"/>
      <c r="G758" s="164"/>
      <c r="H758" s="164"/>
      <c r="I758" s="164"/>
    </row>
    <row r="759" s="125" customFormat="1" ht="16.5" customHeight="1" spans="1:9">
      <c r="A759" s="167" t="s">
        <v>1662</v>
      </c>
      <c r="B759" s="166"/>
      <c r="C759" s="164"/>
      <c r="D759" s="164"/>
      <c r="E759" s="164"/>
      <c r="F759" s="164"/>
      <c r="G759" s="164"/>
      <c r="H759" s="164"/>
      <c r="I759" s="164"/>
    </row>
    <row r="760" s="125" customFormat="1" ht="16.5" customHeight="1" spans="1:9">
      <c r="A760" s="168" t="s">
        <v>1663</v>
      </c>
      <c r="B760" s="166">
        <v>3</v>
      </c>
      <c r="C760" s="164"/>
      <c r="D760" s="164"/>
      <c r="E760" s="164"/>
      <c r="F760" s="164"/>
      <c r="G760" s="164"/>
      <c r="H760" s="164"/>
      <c r="I760" s="164"/>
    </row>
    <row r="761" s="125" customFormat="1" ht="16.5" customHeight="1" spans="1:9">
      <c r="A761" s="168" t="s">
        <v>1664</v>
      </c>
      <c r="B761" s="166"/>
      <c r="C761" s="164"/>
      <c r="D761" s="164"/>
      <c r="E761" s="164"/>
      <c r="F761" s="164"/>
      <c r="G761" s="164"/>
      <c r="H761" s="164"/>
      <c r="I761" s="164"/>
    </row>
    <row r="762" s="125" customFormat="1" ht="16.5" customHeight="1" spans="1:9">
      <c r="A762" s="168" t="s">
        <v>1665</v>
      </c>
      <c r="B762" s="166"/>
      <c r="C762" s="164"/>
      <c r="D762" s="164"/>
      <c r="E762" s="164"/>
      <c r="F762" s="164"/>
      <c r="G762" s="164"/>
      <c r="H762" s="164"/>
      <c r="I762" s="164"/>
    </row>
    <row r="763" s="125" customFormat="1" ht="16.5" customHeight="1" spans="1:9">
      <c r="A763" s="168" t="s">
        <v>1666</v>
      </c>
      <c r="B763" s="166"/>
      <c r="C763" s="164"/>
      <c r="D763" s="164"/>
      <c r="E763" s="164"/>
      <c r="F763" s="164"/>
      <c r="G763" s="164"/>
      <c r="H763" s="164"/>
      <c r="I763" s="164"/>
    </row>
    <row r="764" s="125" customFormat="1" ht="16.5" customHeight="1" spans="1:9">
      <c r="A764" s="168" t="s">
        <v>1667</v>
      </c>
      <c r="B764" s="166"/>
      <c r="C764" s="164"/>
      <c r="D764" s="164"/>
      <c r="E764" s="164"/>
      <c r="F764" s="164"/>
      <c r="G764" s="164"/>
      <c r="H764" s="164"/>
      <c r="I764" s="164"/>
    </row>
    <row r="765" s="125" customFormat="1" ht="16.5" customHeight="1" spans="1:9">
      <c r="A765" s="168" t="s">
        <v>1668</v>
      </c>
      <c r="B765" s="166"/>
      <c r="C765" s="164"/>
      <c r="D765" s="164"/>
      <c r="E765" s="164"/>
      <c r="F765" s="164"/>
      <c r="G765" s="164"/>
      <c r="H765" s="164"/>
      <c r="I765" s="164"/>
    </row>
    <row r="766" s="125" customFormat="1" ht="16.5" customHeight="1" spans="1:9">
      <c r="A766" s="167" t="s">
        <v>1669</v>
      </c>
      <c r="B766" s="166"/>
      <c r="C766" s="164"/>
      <c r="D766" s="164"/>
      <c r="E766" s="164"/>
      <c r="F766" s="164"/>
      <c r="G766" s="164"/>
      <c r="H766" s="164"/>
      <c r="I766" s="164"/>
    </row>
    <row r="767" s="125" customFormat="1" ht="16.5" customHeight="1" spans="1:9">
      <c r="A767" s="168" t="s">
        <v>1670</v>
      </c>
      <c r="B767" s="166"/>
      <c r="C767" s="164"/>
      <c r="D767" s="164"/>
      <c r="E767" s="164"/>
      <c r="F767" s="164"/>
      <c r="G767" s="164"/>
      <c r="H767" s="164"/>
      <c r="I767" s="164"/>
    </row>
    <row r="768" s="125" customFormat="1" ht="16.5" customHeight="1" spans="1:9">
      <c r="A768" s="168" t="s">
        <v>1671</v>
      </c>
      <c r="B768" s="166"/>
      <c r="C768" s="164"/>
      <c r="D768" s="164"/>
      <c r="E768" s="164"/>
      <c r="F768" s="164"/>
      <c r="G768" s="164"/>
      <c r="H768" s="164"/>
      <c r="I768" s="164"/>
    </row>
    <row r="769" s="125" customFormat="1" ht="16.5" customHeight="1" spans="1:9">
      <c r="A769" s="168" t="s">
        <v>1672</v>
      </c>
      <c r="B769" s="166"/>
      <c r="C769" s="164"/>
      <c r="D769" s="164"/>
      <c r="E769" s="164"/>
      <c r="F769" s="164"/>
      <c r="G769" s="164"/>
      <c r="H769" s="164"/>
      <c r="I769" s="164"/>
    </row>
    <row r="770" s="125" customFormat="1" ht="16.5" customHeight="1" spans="1:9">
      <c r="A770" s="168" t="s">
        <v>1673</v>
      </c>
      <c r="B770" s="166"/>
      <c r="C770" s="164"/>
      <c r="D770" s="164"/>
      <c r="E770" s="164"/>
      <c r="F770" s="164"/>
      <c r="G770" s="164"/>
      <c r="H770" s="164"/>
      <c r="I770" s="164"/>
    </row>
    <row r="771" s="125" customFormat="1" ht="16.5" customHeight="1" spans="1:9">
      <c r="A771" s="168" t="s">
        <v>1674</v>
      </c>
      <c r="B771" s="166"/>
      <c r="C771" s="164"/>
      <c r="D771" s="164"/>
      <c r="E771" s="164"/>
      <c r="F771" s="164"/>
      <c r="G771" s="164"/>
      <c r="H771" s="164"/>
      <c r="I771" s="164"/>
    </row>
    <row r="772" s="125" customFormat="1" ht="16.5" customHeight="1" spans="1:9">
      <c r="A772" s="167" t="s">
        <v>1675</v>
      </c>
      <c r="B772" s="166"/>
      <c r="C772" s="164"/>
      <c r="D772" s="164"/>
      <c r="E772" s="164"/>
      <c r="F772" s="164"/>
      <c r="G772" s="164"/>
      <c r="H772" s="164"/>
      <c r="I772" s="164"/>
    </row>
    <row r="773" s="125" customFormat="1" ht="16.5" customHeight="1" spans="1:9">
      <c r="A773" s="168" t="s">
        <v>1676</v>
      </c>
      <c r="B773" s="166"/>
      <c r="C773" s="164"/>
      <c r="D773" s="164"/>
      <c r="E773" s="164"/>
      <c r="F773" s="164"/>
      <c r="G773" s="164"/>
      <c r="H773" s="164"/>
      <c r="I773" s="164"/>
    </row>
    <row r="774" s="125" customFormat="1" ht="16.5" customHeight="1" spans="1:9">
      <c r="A774" s="168" t="s">
        <v>1677</v>
      </c>
      <c r="B774" s="166"/>
      <c r="C774" s="164"/>
      <c r="D774" s="164"/>
      <c r="E774" s="164"/>
      <c r="F774" s="164"/>
      <c r="G774" s="164"/>
      <c r="H774" s="164"/>
      <c r="I774" s="164"/>
    </row>
    <row r="775" s="125" customFormat="1" ht="16.5" customHeight="1" spans="1:9">
      <c r="A775" s="167" t="s">
        <v>1678</v>
      </c>
      <c r="B775" s="166"/>
      <c r="C775" s="164"/>
      <c r="D775" s="164"/>
      <c r="E775" s="164"/>
      <c r="F775" s="164"/>
      <c r="G775" s="164"/>
      <c r="H775" s="164"/>
      <c r="I775" s="164"/>
    </row>
    <row r="776" s="125" customFormat="1" ht="16.5" customHeight="1" spans="1:9">
      <c r="A776" s="168" t="s">
        <v>1679</v>
      </c>
      <c r="B776" s="166"/>
      <c r="C776" s="164"/>
      <c r="D776" s="164"/>
      <c r="E776" s="164"/>
      <c r="F776" s="164"/>
      <c r="G776" s="164"/>
      <c r="H776" s="164"/>
      <c r="I776" s="164"/>
    </row>
    <row r="777" s="125" customFormat="1" ht="16.5" customHeight="1" spans="1:9">
      <c r="A777" s="168" t="s">
        <v>1680</v>
      </c>
      <c r="B777" s="166"/>
      <c r="C777" s="164"/>
      <c r="D777" s="164"/>
      <c r="E777" s="164"/>
      <c r="F777" s="164"/>
      <c r="G777" s="164"/>
      <c r="H777" s="164"/>
      <c r="I777" s="164"/>
    </row>
    <row r="778" s="125" customFormat="1" ht="16.5" customHeight="1" spans="1:9">
      <c r="A778" s="167" t="s">
        <v>1681</v>
      </c>
      <c r="B778" s="166"/>
      <c r="C778" s="164"/>
      <c r="D778" s="164"/>
      <c r="E778" s="164"/>
      <c r="F778" s="164"/>
      <c r="G778" s="164"/>
      <c r="H778" s="164"/>
      <c r="I778" s="164"/>
    </row>
    <row r="779" s="125" customFormat="1" ht="16.5" customHeight="1" spans="1:9">
      <c r="A779" s="168" t="s">
        <v>1681</v>
      </c>
      <c r="B779" s="166"/>
      <c r="C779" s="164"/>
      <c r="D779" s="164"/>
      <c r="E779" s="164"/>
      <c r="F779" s="164"/>
      <c r="G779" s="164"/>
      <c r="H779" s="164"/>
      <c r="I779" s="164"/>
    </row>
    <row r="780" s="125" customFormat="1" ht="16.5" customHeight="1" spans="1:9">
      <c r="A780" s="167" t="s">
        <v>1682</v>
      </c>
      <c r="B780" s="166"/>
      <c r="C780" s="164"/>
      <c r="D780" s="164"/>
      <c r="E780" s="164"/>
      <c r="F780" s="164"/>
      <c r="G780" s="164"/>
      <c r="H780" s="164"/>
      <c r="I780" s="164"/>
    </row>
    <row r="781" s="125" customFormat="1" ht="16.5" customHeight="1" spans="1:9">
      <c r="A781" s="168" t="s">
        <v>1682</v>
      </c>
      <c r="B781" s="166"/>
      <c r="C781" s="164"/>
      <c r="D781" s="164"/>
      <c r="E781" s="164"/>
      <c r="F781" s="164"/>
      <c r="G781" s="164"/>
      <c r="H781" s="164"/>
      <c r="I781" s="164"/>
    </row>
    <row r="782" s="125" customFormat="1" ht="16.5" customHeight="1" spans="1:9">
      <c r="A782" s="167" t="s">
        <v>1683</v>
      </c>
      <c r="B782" s="166"/>
      <c r="C782" s="164"/>
      <c r="D782" s="164"/>
      <c r="E782" s="164"/>
      <c r="F782" s="164"/>
      <c r="G782" s="164"/>
      <c r="H782" s="164"/>
      <c r="I782" s="164"/>
    </row>
    <row r="783" s="125" customFormat="1" ht="16.5" customHeight="1" spans="1:9">
      <c r="A783" s="168" t="s">
        <v>1684</v>
      </c>
      <c r="B783" s="166"/>
      <c r="C783" s="164"/>
      <c r="D783" s="164"/>
      <c r="E783" s="164"/>
      <c r="F783" s="164"/>
      <c r="G783" s="164"/>
      <c r="H783" s="164"/>
      <c r="I783" s="164"/>
    </row>
    <row r="784" s="125" customFormat="1" ht="16.5" customHeight="1" spans="1:9">
      <c r="A784" s="168" t="s">
        <v>1685</v>
      </c>
      <c r="B784" s="166"/>
      <c r="C784" s="164"/>
      <c r="D784" s="164"/>
      <c r="E784" s="164"/>
      <c r="F784" s="164"/>
      <c r="G784" s="164"/>
      <c r="H784" s="164"/>
      <c r="I784" s="164"/>
    </row>
    <row r="785" s="125" customFormat="1" ht="16.5" customHeight="1" spans="1:9">
      <c r="A785" s="168" t="s">
        <v>1686</v>
      </c>
      <c r="B785" s="166"/>
      <c r="C785" s="164"/>
      <c r="D785" s="164"/>
      <c r="E785" s="164"/>
      <c r="F785" s="164"/>
      <c r="G785" s="164"/>
      <c r="H785" s="164"/>
      <c r="I785" s="164"/>
    </row>
    <row r="786" s="125" customFormat="1" ht="16.5" customHeight="1" spans="1:9">
      <c r="A786" s="168" t="s">
        <v>1687</v>
      </c>
      <c r="B786" s="166"/>
      <c r="C786" s="164"/>
      <c r="D786" s="164"/>
      <c r="E786" s="164"/>
      <c r="F786" s="164"/>
      <c r="G786" s="164"/>
      <c r="H786" s="164"/>
      <c r="I786" s="164"/>
    </row>
    <row r="787" s="125" customFormat="1" ht="16.5" customHeight="1" spans="1:9">
      <c r="A787" s="168" t="s">
        <v>1688</v>
      </c>
      <c r="B787" s="166"/>
      <c r="C787" s="164"/>
      <c r="D787" s="164"/>
      <c r="E787" s="164"/>
      <c r="F787" s="164"/>
      <c r="G787" s="164"/>
      <c r="H787" s="164"/>
      <c r="I787" s="164"/>
    </row>
    <row r="788" s="125" customFormat="1" ht="16.5" customHeight="1" spans="1:9">
      <c r="A788" s="167" t="s">
        <v>1689</v>
      </c>
      <c r="B788" s="166"/>
      <c r="C788" s="164"/>
      <c r="D788" s="164"/>
      <c r="E788" s="164"/>
      <c r="F788" s="164"/>
      <c r="G788" s="164"/>
      <c r="H788" s="164"/>
      <c r="I788" s="164"/>
    </row>
    <row r="789" s="125" customFormat="1" ht="16.5" customHeight="1" spans="1:9">
      <c r="A789" s="168" t="s">
        <v>1689</v>
      </c>
      <c r="B789" s="166"/>
      <c r="C789" s="164"/>
      <c r="D789" s="164"/>
      <c r="E789" s="164"/>
      <c r="F789" s="164"/>
      <c r="G789" s="164"/>
      <c r="H789" s="164"/>
      <c r="I789" s="164"/>
    </row>
    <row r="790" s="125" customFormat="1" ht="16.5" customHeight="1" spans="1:9">
      <c r="A790" s="167" t="s">
        <v>1690</v>
      </c>
      <c r="B790" s="166"/>
      <c r="C790" s="164"/>
      <c r="D790" s="164"/>
      <c r="E790" s="164"/>
      <c r="F790" s="164"/>
      <c r="G790" s="164"/>
      <c r="H790" s="164"/>
      <c r="I790" s="164"/>
    </row>
    <row r="791" s="125" customFormat="1" ht="16.5" customHeight="1" spans="1:9">
      <c r="A791" s="168" t="s">
        <v>1690</v>
      </c>
      <c r="B791" s="166"/>
      <c r="C791" s="164"/>
      <c r="D791" s="164"/>
      <c r="E791" s="164"/>
      <c r="F791" s="164"/>
      <c r="G791" s="164"/>
      <c r="H791" s="164"/>
      <c r="I791" s="164"/>
    </row>
    <row r="792" s="125" customFormat="1" ht="16.5" customHeight="1" spans="1:9">
      <c r="A792" s="167" t="s">
        <v>1691</v>
      </c>
      <c r="B792" s="166"/>
      <c r="C792" s="164"/>
      <c r="D792" s="164"/>
      <c r="E792" s="164"/>
      <c r="F792" s="164"/>
      <c r="G792" s="164"/>
      <c r="H792" s="164"/>
      <c r="I792" s="164"/>
    </row>
    <row r="793" s="125" customFormat="1" ht="16.5" customHeight="1" spans="1:9">
      <c r="A793" s="168" t="s">
        <v>1151</v>
      </c>
      <c r="B793" s="166"/>
      <c r="C793" s="164"/>
      <c r="D793" s="164"/>
      <c r="E793" s="164"/>
      <c r="F793" s="164"/>
      <c r="G793" s="164"/>
      <c r="H793" s="164"/>
      <c r="I793" s="164"/>
    </row>
    <row r="794" s="125" customFormat="1" ht="16.5" customHeight="1" spans="1:9">
      <c r="A794" s="168" t="s">
        <v>1152</v>
      </c>
      <c r="B794" s="166"/>
      <c r="C794" s="164"/>
      <c r="D794" s="164"/>
      <c r="E794" s="164"/>
      <c r="F794" s="164"/>
      <c r="G794" s="164"/>
      <c r="H794" s="164"/>
      <c r="I794" s="164"/>
    </row>
    <row r="795" s="125" customFormat="1" ht="16.5" customHeight="1" spans="1:9">
      <c r="A795" s="168" t="s">
        <v>1141</v>
      </c>
      <c r="B795" s="166"/>
      <c r="C795" s="164"/>
      <c r="D795" s="164"/>
      <c r="E795" s="164"/>
      <c r="F795" s="164"/>
      <c r="G795" s="164"/>
      <c r="H795" s="164"/>
      <c r="I795" s="164"/>
    </row>
    <row r="796" s="125" customFormat="1" ht="16.5" customHeight="1" spans="1:9">
      <c r="A796" s="168" t="s">
        <v>1692</v>
      </c>
      <c r="B796" s="166"/>
      <c r="C796" s="164"/>
      <c r="D796" s="164"/>
      <c r="E796" s="164"/>
      <c r="F796" s="164"/>
      <c r="G796" s="164"/>
      <c r="H796" s="164"/>
      <c r="I796" s="164"/>
    </row>
    <row r="797" s="125" customFormat="1" ht="16.5" customHeight="1" spans="1:9">
      <c r="A797" s="168" t="s">
        <v>1693</v>
      </c>
      <c r="B797" s="166"/>
      <c r="C797" s="164"/>
      <c r="D797" s="164"/>
      <c r="E797" s="164"/>
      <c r="F797" s="164"/>
      <c r="G797" s="164"/>
      <c r="H797" s="164"/>
      <c r="I797" s="164"/>
    </row>
    <row r="798" s="125" customFormat="1" ht="16.5" customHeight="1" spans="1:9">
      <c r="A798" s="168" t="s">
        <v>1694</v>
      </c>
      <c r="B798" s="166"/>
      <c r="C798" s="164"/>
      <c r="D798" s="164"/>
      <c r="E798" s="164"/>
      <c r="F798" s="164"/>
      <c r="G798" s="164"/>
      <c r="H798" s="164"/>
      <c r="I798" s="164"/>
    </row>
    <row r="799" s="125" customFormat="1" ht="16.5" customHeight="1" spans="1:9">
      <c r="A799" s="168" t="s">
        <v>1695</v>
      </c>
      <c r="B799" s="166"/>
      <c r="C799" s="164"/>
      <c r="D799" s="164"/>
      <c r="E799" s="164"/>
      <c r="F799" s="164"/>
      <c r="G799" s="164"/>
      <c r="H799" s="164"/>
      <c r="I799" s="164"/>
    </row>
    <row r="800" s="125" customFormat="1" ht="16.5" customHeight="1" spans="1:9">
      <c r="A800" s="168" t="s">
        <v>1696</v>
      </c>
      <c r="B800" s="166"/>
      <c r="C800" s="164"/>
      <c r="D800" s="164"/>
      <c r="E800" s="164"/>
      <c r="F800" s="164"/>
      <c r="G800" s="164"/>
      <c r="H800" s="164"/>
      <c r="I800" s="164"/>
    </row>
    <row r="801" s="125" customFormat="1" ht="16.5" customHeight="1" spans="1:9">
      <c r="A801" s="168" t="s">
        <v>1697</v>
      </c>
      <c r="B801" s="166"/>
      <c r="C801" s="164"/>
      <c r="D801" s="164"/>
      <c r="E801" s="164"/>
      <c r="F801" s="164"/>
      <c r="G801" s="164"/>
      <c r="H801" s="164"/>
      <c r="I801" s="164"/>
    </row>
    <row r="802" s="125" customFormat="1" ht="16.5" customHeight="1" spans="1:9">
      <c r="A802" s="168" t="s">
        <v>1698</v>
      </c>
      <c r="B802" s="166"/>
      <c r="C802" s="164"/>
      <c r="D802" s="164"/>
      <c r="E802" s="164"/>
      <c r="F802" s="164"/>
      <c r="G802" s="164"/>
      <c r="H802" s="164"/>
      <c r="I802" s="164"/>
    </row>
    <row r="803" s="125" customFormat="1" ht="16.5" customHeight="1" spans="1:9">
      <c r="A803" s="168" t="s">
        <v>1163</v>
      </c>
      <c r="B803" s="166"/>
      <c r="C803" s="164"/>
      <c r="D803" s="164"/>
      <c r="E803" s="164"/>
      <c r="F803" s="164"/>
      <c r="G803" s="164"/>
      <c r="H803" s="164"/>
      <c r="I803" s="164"/>
    </row>
    <row r="804" s="125" customFormat="1" ht="16.5" customHeight="1" spans="1:9">
      <c r="A804" s="168" t="s">
        <v>1699</v>
      </c>
      <c r="B804" s="166"/>
      <c r="C804" s="164"/>
      <c r="D804" s="164"/>
      <c r="E804" s="164"/>
      <c r="F804" s="164"/>
      <c r="G804" s="164"/>
      <c r="H804" s="164"/>
      <c r="I804" s="164"/>
    </row>
    <row r="805" s="125" customFormat="1" ht="16.5" customHeight="1" spans="1:9">
      <c r="A805" s="168" t="s">
        <v>1148</v>
      </c>
      <c r="B805" s="166"/>
      <c r="C805" s="164"/>
      <c r="D805" s="164"/>
      <c r="E805" s="164"/>
      <c r="F805" s="164"/>
      <c r="G805" s="164"/>
      <c r="H805" s="164"/>
      <c r="I805" s="164"/>
    </row>
    <row r="806" s="125" customFormat="1" ht="16.5" customHeight="1" spans="1:9">
      <c r="A806" s="168" t="s">
        <v>1700</v>
      </c>
      <c r="B806" s="166"/>
      <c r="C806" s="164"/>
      <c r="D806" s="164"/>
      <c r="E806" s="164"/>
      <c r="F806" s="164"/>
      <c r="G806" s="164"/>
      <c r="H806" s="164"/>
      <c r="I806" s="164"/>
    </row>
    <row r="807" s="125" customFormat="1" ht="16.5" customHeight="1" spans="1:9">
      <c r="A807" s="167" t="s">
        <v>1701</v>
      </c>
      <c r="B807" s="166"/>
      <c r="C807" s="164"/>
      <c r="D807" s="164"/>
      <c r="E807" s="164"/>
      <c r="F807" s="164"/>
      <c r="G807" s="164"/>
      <c r="H807" s="164"/>
      <c r="I807" s="164"/>
    </row>
    <row r="808" s="125" customFormat="1" ht="16.5" customHeight="1" spans="1:9">
      <c r="A808" s="168" t="s">
        <v>1702</v>
      </c>
      <c r="B808" s="166"/>
      <c r="C808" s="164"/>
      <c r="D808" s="164"/>
      <c r="E808" s="164"/>
      <c r="F808" s="164"/>
      <c r="G808" s="164"/>
      <c r="H808" s="164"/>
      <c r="I808" s="164"/>
    </row>
    <row r="809" s="125" customFormat="1" ht="16.5" customHeight="1" spans="1:9">
      <c r="A809" s="168" t="s">
        <v>1703</v>
      </c>
      <c r="B809" s="166"/>
      <c r="C809" s="164"/>
      <c r="D809" s="164"/>
      <c r="E809" s="164"/>
      <c r="F809" s="164"/>
      <c r="G809" s="164"/>
      <c r="H809" s="164"/>
      <c r="I809" s="164"/>
    </row>
    <row r="810" s="125" customFormat="1" ht="16.5" customHeight="1" spans="1:9">
      <c r="A810" s="168" t="s">
        <v>1704</v>
      </c>
      <c r="B810" s="166"/>
      <c r="C810" s="164"/>
      <c r="D810" s="164"/>
      <c r="E810" s="164"/>
      <c r="F810" s="164"/>
      <c r="G810" s="164"/>
      <c r="H810" s="164"/>
      <c r="I810" s="164"/>
    </row>
    <row r="811" s="125" customFormat="1" ht="16.5" customHeight="1" spans="1:9">
      <c r="A811" s="168" t="s">
        <v>1705</v>
      </c>
      <c r="B811" s="166"/>
      <c r="C811" s="164"/>
      <c r="D811" s="164"/>
      <c r="E811" s="164"/>
      <c r="F811" s="164"/>
      <c r="G811" s="164"/>
      <c r="H811" s="164"/>
      <c r="I811" s="164"/>
    </row>
    <row r="812" s="125" customFormat="1" ht="16.5" customHeight="1" spans="1:9">
      <c r="A812" s="167" t="s">
        <v>1706</v>
      </c>
      <c r="B812" s="166"/>
      <c r="C812" s="164"/>
      <c r="D812" s="164"/>
      <c r="E812" s="164"/>
      <c r="F812" s="164"/>
      <c r="G812" s="164"/>
      <c r="H812" s="164"/>
      <c r="I812" s="164"/>
    </row>
    <row r="813" s="125" customFormat="1" ht="16.5" customHeight="1" spans="1:9">
      <c r="A813" s="168" t="s">
        <v>1707</v>
      </c>
      <c r="B813" s="166"/>
      <c r="C813" s="164"/>
      <c r="D813" s="164"/>
      <c r="E813" s="164"/>
      <c r="F813" s="164"/>
      <c r="G813" s="164"/>
      <c r="H813" s="164"/>
      <c r="I813" s="164"/>
    </row>
    <row r="814" s="125" customFormat="1" ht="16.5" customHeight="1" spans="1:9">
      <c r="A814" s="168" t="s">
        <v>1708</v>
      </c>
      <c r="B814" s="166"/>
      <c r="C814" s="164"/>
      <c r="D814" s="164"/>
      <c r="E814" s="164"/>
      <c r="F814" s="164"/>
      <c r="G814" s="164"/>
      <c r="H814" s="164"/>
      <c r="I814" s="164"/>
    </row>
    <row r="815" s="125" customFormat="1" ht="16.5" customHeight="1" spans="1:9">
      <c r="A815" s="168" t="s">
        <v>1709</v>
      </c>
      <c r="B815" s="166"/>
      <c r="C815" s="164"/>
      <c r="D815" s="164"/>
      <c r="E815" s="164"/>
      <c r="F815" s="164"/>
      <c r="G815" s="164"/>
      <c r="H815" s="164"/>
      <c r="I815" s="164"/>
    </row>
    <row r="816" s="125" customFormat="1" ht="16.5" customHeight="1" spans="1:9">
      <c r="A816" s="168" t="s">
        <v>1710</v>
      </c>
      <c r="B816" s="166"/>
      <c r="C816" s="164"/>
      <c r="D816" s="164"/>
      <c r="E816" s="164"/>
      <c r="F816" s="164"/>
      <c r="G816" s="164"/>
      <c r="H816" s="164"/>
      <c r="I816" s="164"/>
    </row>
    <row r="817" s="125" customFormat="1" ht="16.5" customHeight="1" spans="1:9">
      <c r="A817" s="167" t="s">
        <v>1711</v>
      </c>
      <c r="B817" s="166">
        <v>8.22375</v>
      </c>
      <c r="C817" s="164"/>
      <c r="D817" s="164"/>
      <c r="E817" s="164"/>
      <c r="F817" s="164"/>
      <c r="G817" s="164"/>
      <c r="H817" s="164"/>
      <c r="I817" s="164"/>
    </row>
    <row r="818" s="125" customFormat="1" ht="16.5" customHeight="1" spans="1:9">
      <c r="A818" s="168" t="s">
        <v>1711</v>
      </c>
      <c r="B818" s="166"/>
      <c r="C818" s="164"/>
      <c r="D818" s="164"/>
      <c r="E818" s="164"/>
      <c r="F818" s="164"/>
      <c r="G818" s="164"/>
      <c r="H818" s="164"/>
      <c r="I818" s="164"/>
    </row>
    <row r="819" s="125" customFormat="1" ht="16.5" customHeight="1" spans="1:9">
      <c r="A819" s="165" t="s">
        <v>68</v>
      </c>
      <c r="B819" s="166">
        <f>SUM(B820:B886)</f>
        <v>159.963587</v>
      </c>
      <c r="C819" s="164"/>
      <c r="D819" s="164"/>
      <c r="E819" s="164"/>
      <c r="F819" s="164"/>
      <c r="G819" s="164"/>
      <c r="H819" s="164"/>
      <c r="I819" s="164"/>
    </row>
    <row r="820" s="125" customFormat="1" ht="16.5" customHeight="1" spans="1:9">
      <c r="A820" s="167" t="s">
        <v>1712</v>
      </c>
      <c r="B820" s="166"/>
      <c r="C820" s="164"/>
      <c r="D820" s="164"/>
      <c r="E820" s="164"/>
      <c r="F820" s="164"/>
      <c r="G820" s="164"/>
      <c r="H820" s="164"/>
      <c r="I820" s="164"/>
    </row>
    <row r="821" s="125" customFormat="1" ht="16.5" customHeight="1" spans="1:9">
      <c r="A821" s="168" t="s">
        <v>1151</v>
      </c>
      <c r="B821" s="166"/>
      <c r="C821" s="164"/>
      <c r="D821" s="164"/>
      <c r="E821" s="164"/>
      <c r="F821" s="164"/>
      <c r="G821" s="164"/>
      <c r="H821" s="164"/>
      <c r="I821" s="164"/>
    </row>
    <row r="822" s="125" customFormat="1" ht="16.5" customHeight="1" spans="1:9">
      <c r="A822" s="168" t="s">
        <v>1152</v>
      </c>
      <c r="B822" s="166"/>
      <c r="C822" s="164"/>
      <c r="D822" s="164"/>
      <c r="E822" s="164"/>
      <c r="F822" s="164"/>
      <c r="G822" s="164"/>
      <c r="H822" s="164"/>
      <c r="I822" s="164"/>
    </row>
    <row r="823" s="125" customFormat="1" ht="16.5" customHeight="1" spans="1:9">
      <c r="A823" s="168" t="s">
        <v>1141</v>
      </c>
      <c r="B823" s="166"/>
      <c r="C823" s="164"/>
      <c r="D823" s="164"/>
      <c r="E823" s="164"/>
      <c r="F823" s="164"/>
      <c r="G823" s="164"/>
      <c r="H823" s="164"/>
      <c r="I823" s="164"/>
    </row>
    <row r="824" s="125" customFormat="1" ht="16.5" customHeight="1" spans="1:9">
      <c r="A824" s="168" t="s">
        <v>1713</v>
      </c>
      <c r="B824" s="166">
        <v>59.76</v>
      </c>
      <c r="C824" s="164"/>
      <c r="D824" s="164"/>
      <c r="E824" s="164"/>
      <c r="F824" s="164"/>
      <c r="G824" s="164"/>
      <c r="H824" s="164"/>
      <c r="I824" s="164"/>
    </row>
    <row r="825" s="125" customFormat="1" ht="16.5" customHeight="1" spans="1:9">
      <c r="A825" s="168" t="s">
        <v>1714</v>
      </c>
      <c r="B825" s="166"/>
      <c r="C825" s="164"/>
      <c r="D825" s="164"/>
      <c r="E825" s="164"/>
      <c r="F825" s="164"/>
      <c r="G825" s="164"/>
      <c r="H825" s="164"/>
      <c r="I825" s="164"/>
    </row>
    <row r="826" s="125" customFormat="1" ht="16.5" customHeight="1" spans="1:9">
      <c r="A826" s="168" t="s">
        <v>1715</v>
      </c>
      <c r="B826" s="166"/>
      <c r="C826" s="164"/>
      <c r="D826" s="164"/>
      <c r="E826" s="164"/>
      <c r="F826" s="164"/>
      <c r="G826" s="164"/>
      <c r="H826" s="164"/>
      <c r="I826" s="164"/>
    </row>
    <row r="827" s="125" customFormat="1" ht="16.5" customHeight="1" spans="1:9">
      <c r="A827" s="168" t="s">
        <v>1716</v>
      </c>
      <c r="B827" s="166"/>
      <c r="C827" s="164"/>
      <c r="D827" s="164"/>
      <c r="E827" s="164"/>
      <c r="F827" s="164"/>
      <c r="G827" s="164"/>
      <c r="H827" s="164"/>
      <c r="I827" s="164"/>
    </row>
    <row r="828" s="125" customFormat="1" ht="16.5" customHeight="1" spans="1:9">
      <c r="A828" s="168" t="s">
        <v>1717</v>
      </c>
      <c r="B828" s="166"/>
      <c r="C828" s="164"/>
      <c r="D828" s="164"/>
      <c r="E828" s="164"/>
      <c r="F828" s="164"/>
      <c r="G828" s="164"/>
      <c r="H828" s="164"/>
      <c r="I828" s="164"/>
    </row>
    <row r="829" s="125" customFormat="1" ht="16.5" customHeight="1" spans="1:9">
      <c r="A829" s="168" t="s">
        <v>1718</v>
      </c>
      <c r="B829" s="166"/>
      <c r="C829" s="164"/>
      <c r="D829" s="164"/>
      <c r="E829" s="164"/>
      <c r="F829" s="164"/>
      <c r="G829" s="164"/>
      <c r="H829" s="164"/>
      <c r="I829" s="164"/>
    </row>
    <row r="830" s="125" customFormat="1" ht="16.5" customHeight="1" spans="1:9">
      <c r="A830" s="168" t="s">
        <v>1719</v>
      </c>
      <c r="B830" s="166">
        <v>3.48</v>
      </c>
      <c r="C830" s="164"/>
      <c r="D830" s="164"/>
      <c r="E830" s="164"/>
      <c r="F830" s="164"/>
      <c r="G830" s="164"/>
      <c r="H830" s="164"/>
      <c r="I830" s="164"/>
    </row>
    <row r="831" s="125" customFormat="1" ht="16.5" customHeight="1" spans="1:9">
      <c r="A831" s="167" t="s">
        <v>1720</v>
      </c>
      <c r="B831" s="166"/>
      <c r="C831" s="164"/>
      <c r="D831" s="164"/>
      <c r="E831" s="164"/>
      <c r="F831" s="164"/>
      <c r="G831" s="164"/>
      <c r="H831" s="164"/>
      <c r="I831" s="164"/>
    </row>
    <row r="832" s="125" customFormat="1" ht="16.5" customHeight="1" spans="1:9">
      <c r="A832" s="168" t="s">
        <v>1720</v>
      </c>
      <c r="B832" s="166"/>
      <c r="C832" s="164"/>
      <c r="D832" s="164"/>
      <c r="E832" s="164"/>
      <c r="F832" s="164"/>
      <c r="G832" s="164"/>
      <c r="H832" s="164"/>
      <c r="I832" s="164"/>
    </row>
    <row r="833" s="125" customFormat="1" ht="16.5" customHeight="1" spans="1:9">
      <c r="A833" s="167" t="s">
        <v>1721</v>
      </c>
      <c r="B833" s="166"/>
      <c r="C833" s="164"/>
      <c r="D833" s="164"/>
      <c r="E833" s="164"/>
      <c r="F833" s="164"/>
      <c r="G833" s="164"/>
      <c r="H833" s="164"/>
      <c r="I833" s="164"/>
    </row>
    <row r="834" s="125" customFormat="1" ht="16.5" customHeight="1" spans="1:9">
      <c r="A834" s="168" t="s">
        <v>1722</v>
      </c>
      <c r="B834" s="166"/>
      <c r="C834" s="164"/>
      <c r="D834" s="164"/>
      <c r="E834" s="164"/>
      <c r="F834" s="164"/>
      <c r="G834" s="164"/>
      <c r="H834" s="164"/>
      <c r="I834" s="164"/>
    </row>
    <row r="835" s="125" customFormat="1" ht="16.5" customHeight="1" spans="1:9">
      <c r="A835" s="168" t="s">
        <v>1723</v>
      </c>
      <c r="B835" s="166">
        <v>0.007587</v>
      </c>
      <c r="C835" s="164"/>
      <c r="D835" s="164"/>
      <c r="E835" s="164"/>
      <c r="F835" s="164"/>
      <c r="G835" s="164"/>
      <c r="H835" s="164"/>
      <c r="I835" s="164"/>
    </row>
    <row r="836" s="125" customFormat="1" ht="16.5" customHeight="1" spans="1:9">
      <c r="A836" s="167" t="s">
        <v>1724</v>
      </c>
      <c r="B836" s="166"/>
      <c r="C836" s="164"/>
      <c r="D836" s="164"/>
      <c r="E836" s="164"/>
      <c r="F836" s="164"/>
      <c r="G836" s="164"/>
      <c r="H836" s="164"/>
      <c r="I836" s="164"/>
    </row>
    <row r="837" s="125" customFormat="1" ht="16.5" customHeight="1" spans="1:9">
      <c r="A837" s="168" t="s">
        <v>1724</v>
      </c>
      <c r="B837" s="166">
        <v>80</v>
      </c>
      <c r="C837" s="164"/>
      <c r="D837" s="164"/>
      <c r="E837" s="164"/>
      <c r="F837" s="164"/>
      <c r="G837" s="164"/>
      <c r="H837" s="164"/>
      <c r="I837" s="164"/>
    </row>
    <row r="838" s="125" customFormat="1" ht="16.5" customHeight="1" spans="1:9">
      <c r="A838" s="167" t="s">
        <v>1725</v>
      </c>
      <c r="B838" s="166"/>
      <c r="C838" s="164"/>
      <c r="D838" s="164"/>
      <c r="E838" s="164"/>
      <c r="F838" s="164"/>
      <c r="G838" s="164"/>
      <c r="H838" s="164"/>
      <c r="I838" s="164"/>
    </row>
    <row r="839" s="125" customFormat="1" ht="16.5" customHeight="1" spans="1:9">
      <c r="A839" s="168" t="s">
        <v>1725</v>
      </c>
      <c r="B839" s="166"/>
      <c r="C839" s="164"/>
      <c r="D839" s="164"/>
      <c r="E839" s="164"/>
      <c r="F839" s="164"/>
      <c r="G839" s="164"/>
      <c r="H839" s="164"/>
      <c r="I839" s="164"/>
    </row>
    <row r="840" s="125" customFormat="1" ht="16.5" customHeight="1" spans="1:9">
      <c r="A840" s="167" t="s">
        <v>1726</v>
      </c>
      <c r="B840" s="166"/>
      <c r="C840" s="164"/>
      <c r="D840" s="164"/>
      <c r="E840" s="164"/>
      <c r="F840" s="164"/>
      <c r="G840" s="164"/>
      <c r="H840" s="164"/>
      <c r="I840" s="164"/>
    </row>
    <row r="841" s="125" customFormat="1" ht="16.5" customHeight="1" spans="1:9">
      <c r="A841" s="168" t="s">
        <v>1727</v>
      </c>
      <c r="B841" s="166"/>
      <c r="C841" s="164"/>
      <c r="D841" s="164"/>
      <c r="E841" s="164"/>
      <c r="F841" s="164"/>
      <c r="G841" s="164"/>
      <c r="H841" s="164"/>
      <c r="I841" s="164"/>
    </row>
    <row r="842" s="125" customFormat="1" ht="16.5" customHeight="1" spans="1:9">
      <c r="A842" s="168" t="s">
        <v>1728</v>
      </c>
      <c r="B842" s="166"/>
      <c r="C842" s="164"/>
      <c r="D842" s="164"/>
      <c r="E842" s="164"/>
      <c r="F842" s="164"/>
      <c r="G842" s="164"/>
      <c r="H842" s="164"/>
      <c r="I842" s="164"/>
    </row>
    <row r="843" s="125" customFormat="1" ht="16.5" customHeight="1" spans="1:9">
      <c r="A843" s="168" t="s">
        <v>1729</v>
      </c>
      <c r="B843" s="166"/>
      <c r="C843" s="164"/>
      <c r="D843" s="164"/>
      <c r="E843" s="164"/>
      <c r="F843" s="164"/>
      <c r="G843" s="164"/>
      <c r="H843" s="164"/>
      <c r="I843" s="164"/>
    </row>
    <row r="844" s="125" customFormat="1" ht="16.5" customHeight="1" spans="1:9">
      <c r="A844" s="168" t="s">
        <v>1730</v>
      </c>
      <c r="B844" s="166"/>
      <c r="C844" s="164"/>
      <c r="D844" s="164"/>
      <c r="E844" s="164"/>
      <c r="F844" s="164"/>
      <c r="G844" s="164"/>
      <c r="H844" s="164"/>
      <c r="I844" s="164"/>
    </row>
    <row r="845" s="125" customFormat="1" ht="16.5" customHeight="1" spans="1:9">
      <c r="A845" s="168" t="s">
        <v>1731</v>
      </c>
      <c r="B845" s="166"/>
      <c r="C845" s="164"/>
      <c r="D845" s="164"/>
      <c r="E845" s="164"/>
      <c r="F845" s="164"/>
      <c r="G845" s="164"/>
      <c r="H845" s="164"/>
      <c r="I845" s="164"/>
    </row>
    <row r="846" s="125" customFormat="1" ht="16.5" customHeight="1" spans="1:9">
      <c r="A846" s="168" t="s">
        <v>1732</v>
      </c>
      <c r="B846" s="166"/>
      <c r="C846" s="164"/>
      <c r="D846" s="164"/>
      <c r="E846" s="164"/>
      <c r="F846" s="164"/>
      <c r="G846" s="164"/>
      <c r="H846" s="164"/>
      <c r="I846" s="164"/>
    </row>
    <row r="847" s="125" customFormat="1" ht="16.5" customHeight="1" spans="1:9">
      <c r="A847" s="168" t="s">
        <v>1733</v>
      </c>
      <c r="B847" s="166"/>
      <c r="C847" s="164"/>
      <c r="D847" s="164"/>
      <c r="E847" s="164"/>
      <c r="F847" s="164"/>
      <c r="G847" s="164"/>
      <c r="H847" s="164"/>
      <c r="I847" s="164"/>
    </row>
    <row r="848" s="125" customFormat="1" ht="16.5" customHeight="1" spans="1:9">
      <c r="A848" s="168" t="s">
        <v>1734</v>
      </c>
      <c r="B848" s="166"/>
      <c r="C848" s="164"/>
      <c r="D848" s="164"/>
      <c r="E848" s="164"/>
      <c r="F848" s="164"/>
      <c r="G848" s="164"/>
      <c r="H848" s="164"/>
      <c r="I848" s="164"/>
    </row>
    <row r="849" s="125" customFormat="1" ht="16.5" customHeight="1" spans="1:9">
      <c r="A849" s="168" t="s">
        <v>1735</v>
      </c>
      <c r="B849" s="166"/>
      <c r="C849" s="164"/>
      <c r="D849" s="164"/>
      <c r="E849" s="164"/>
      <c r="F849" s="164"/>
      <c r="G849" s="164"/>
      <c r="H849" s="164"/>
      <c r="I849" s="164"/>
    </row>
    <row r="850" s="125" customFormat="1" ht="16.5" customHeight="1" spans="1:9">
      <c r="A850" s="168" t="s">
        <v>1736</v>
      </c>
      <c r="B850" s="166"/>
      <c r="C850" s="164"/>
      <c r="D850" s="164"/>
      <c r="E850" s="164"/>
      <c r="F850" s="164"/>
      <c r="G850" s="164"/>
      <c r="H850" s="164"/>
      <c r="I850" s="164"/>
    </row>
    <row r="851" s="125" customFormat="1" ht="16.5" customHeight="1" spans="1:9">
      <c r="A851" s="168" t="s">
        <v>1737</v>
      </c>
      <c r="B851" s="166"/>
      <c r="C851" s="164"/>
      <c r="D851" s="164"/>
      <c r="E851" s="164"/>
      <c r="F851" s="164"/>
      <c r="G851" s="164"/>
      <c r="H851" s="164"/>
      <c r="I851" s="164"/>
    </row>
    <row r="852" s="125" customFormat="1" ht="16.5" customHeight="1" spans="1:9">
      <c r="A852" s="168" t="s">
        <v>1738</v>
      </c>
      <c r="B852" s="166"/>
      <c r="C852" s="164"/>
      <c r="D852" s="164"/>
      <c r="E852" s="164"/>
      <c r="F852" s="164"/>
      <c r="G852" s="164"/>
      <c r="H852" s="164"/>
      <c r="I852" s="164"/>
    </row>
    <row r="853" s="125" customFormat="1" ht="16.5" customHeight="1" spans="1:9">
      <c r="A853" s="167" t="s">
        <v>1739</v>
      </c>
      <c r="B853" s="166"/>
      <c r="C853" s="164"/>
      <c r="D853" s="164"/>
      <c r="E853" s="164"/>
      <c r="F853" s="164"/>
      <c r="G853" s="164"/>
      <c r="H853" s="164"/>
      <c r="I853" s="164"/>
    </row>
    <row r="854" s="125" customFormat="1" ht="16.5" customHeight="1" spans="1:9">
      <c r="A854" s="168" t="s">
        <v>1727</v>
      </c>
      <c r="B854" s="166"/>
      <c r="C854" s="164"/>
      <c r="D854" s="164"/>
      <c r="E854" s="164"/>
      <c r="F854" s="164"/>
      <c r="G854" s="164"/>
      <c r="H854" s="164"/>
      <c r="I854" s="164"/>
    </row>
    <row r="855" s="125" customFormat="1" ht="16.5" customHeight="1" spans="1:9">
      <c r="A855" s="168" t="s">
        <v>1728</v>
      </c>
      <c r="B855" s="166"/>
      <c r="C855" s="164"/>
      <c r="D855" s="164"/>
      <c r="E855" s="164"/>
      <c r="F855" s="164"/>
      <c r="G855" s="164"/>
      <c r="H855" s="164"/>
      <c r="I855" s="164"/>
    </row>
    <row r="856" s="125" customFormat="1" ht="16.5" customHeight="1" spans="1:9">
      <c r="A856" s="168" t="s">
        <v>1740</v>
      </c>
      <c r="B856" s="166"/>
      <c r="C856" s="164"/>
      <c r="D856" s="164"/>
      <c r="E856" s="164"/>
      <c r="F856" s="164"/>
      <c r="G856" s="164"/>
      <c r="H856" s="164"/>
      <c r="I856" s="164"/>
    </row>
    <row r="857" s="125" customFormat="1" ht="16.5" customHeight="1" spans="1:9">
      <c r="A857" s="167" t="s">
        <v>1741</v>
      </c>
      <c r="B857" s="166"/>
      <c r="C857" s="164"/>
      <c r="D857" s="164"/>
      <c r="E857" s="164"/>
      <c r="F857" s="164"/>
      <c r="G857" s="164"/>
      <c r="H857" s="164"/>
      <c r="I857" s="164"/>
    </row>
    <row r="858" s="125" customFormat="1" ht="16.5" customHeight="1" spans="1:9">
      <c r="A858" s="167" t="s">
        <v>1742</v>
      </c>
      <c r="B858" s="166"/>
      <c r="C858" s="164"/>
      <c r="D858" s="164"/>
      <c r="E858" s="164"/>
      <c r="F858" s="164"/>
      <c r="G858" s="164"/>
      <c r="H858" s="164"/>
      <c r="I858" s="164"/>
    </row>
    <row r="859" s="125" customFormat="1" ht="16.5" customHeight="1" spans="1:9">
      <c r="A859" s="168" t="s">
        <v>1743</v>
      </c>
      <c r="B859" s="166"/>
      <c r="C859" s="164"/>
      <c r="D859" s="164"/>
      <c r="E859" s="164"/>
      <c r="F859" s="164"/>
      <c r="G859" s="164"/>
      <c r="H859" s="164"/>
      <c r="I859" s="164"/>
    </row>
    <row r="860" s="125" customFormat="1" ht="16.5" customHeight="1" spans="1:9">
      <c r="A860" s="168" t="s">
        <v>1744</v>
      </c>
      <c r="B860" s="166"/>
      <c r="C860" s="164"/>
      <c r="D860" s="164"/>
      <c r="E860" s="164"/>
      <c r="F860" s="164"/>
      <c r="G860" s="164"/>
      <c r="H860" s="164"/>
      <c r="I860" s="164"/>
    </row>
    <row r="861" s="125" customFormat="1" ht="16.5" customHeight="1" spans="1:9">
      <c r="A861" s="168" t="s">
        <v>1745</v>
      </c>
      <c r="B861" s="166"/>
      <c r="C861" s="164"/>
      <c r="D861" s="164"/>
      <c r="E861" s="164"/>
      <c r="F861" s="164"/>
      <c r="G861" s="164"/>
      <c r="H861" s="164"/>
      <c r="I861" s="164"/>
    </row>
    <row r="862" s="125" customFormat="1" ht="16.5" customHeight="1" spans="1:9">
      <c r="A862" s="168" t="s">
        <v>1746</v>
      </c>
      <c r="B862" s="166"/>
      <c r="C862" s="164"/>
      <c r="D862" s="164"/>
      <c r="E862" s="164"/>
      <c r="F862" s="164"/>
      <c r="G862" s="164"/>
      <c r="H862" s="164"/>
      <c r="I862" s="164"/>
    </row>
    <row r="863" s="125" customFormat="1" ht="16.5" customHeight="1" spans="1:9">
      <c r="A863" s="168" t="s">
        <v>1747</v>
      </c>
      <c r="B863" s="166"/>
      <c r="C863" s="164"/>
      <c r="D863" s="164"/>
      <c r="E863" s="164"/>
      <c r="F863" s="164"/>
      <c r="G863" s="164"/>
      <c r="H863" s="164"/>
      <c r="I863" s="164"/>
    </row>
    <row r="864" s="125" customFormat="1" ht="16.5" customHeight="1" spans="1:9">
      <c r="A864" s="167" t="s">
        <v>1748</v>
      </c>
      <c r="B864" s="166"/>
      <c r="C864" s="164"/>
      <c r="D864" s="164"/>
      <c r="E864" s="164"/>
      <c r="F864" s="164"/>
      <c r="G864" s="164"/>
      <c r="H864" s="164"/>
      <c r="I864" s="164"/>
    </row>
    <row r="865" s="125" customFormat="1" ht="16.5" customHeight="1" spans="1:9">
      <c r="A865" s="168" t="s">
        <v>1749</v>
      </c>
      <c r="B865" s="166"/>
      <c r="C865" s="164"/>
      <c r="D865" s="164"/>
      <c r="E865" s="164"/>
      <c r="F865" s="164"/>
      <c r="G865" s="164"/>
      <c r="H865" s="164"/>
      <c r="I865" s="164"/>
    </row>
    <row r="866" s="125" customFormat="1" ht="16.5" customHeight="1" spans="1:9">
      <c r="A866" s="168" t="s">
        <v>1750</v>
      </c>
      <c r="B866" s="166"/>
      <c r="C866" s="164"/>
      <c r="D866" s="164"/>
      <c r="E866" s="164"/>
      <c r="F866" s="164"/>
      <c r="G866" s="164"/>
      <c r="H866" s="164"/>
      <c r="I866" s="164"/>
    </row>
    <row r="867" s="125" customFormat="1" ht="16.5" customHeight="1" spans="1:9">
      <c r="A867" s="168" t="s">
        <v>1751</v>
      </c>
      <c r="B867" s="166"/>
      <c r="C867" s="164"/>
      <c r="D867" s="164"/>
      <c r="E867" s="164"/>
      <c r="F867" s="164"/>
      <c r="G867" s="164"/>
      <c r="H867" s="164"/>
      <c r="I867" s="164"/>
    </row>
    <row r="868" s="125" customFormat="1" ht="16.5" customHeight="1" spans="1:9">
      <c r="A868" s="167" t="s">
        <v>1752</v>
      </c>
      <c r="B868" s="166"/>
      <c r="C868" s="164"/>
      <c r="D868" s="164"/>
      <c r="E868" s="164"/>
      <c r="F868" s="164"/>
      <c r="G868" s="164"/>
      <c r="H868" s="164"/>
      <c r="I868" s="164"/>
    </row>
    <row r="869" s="125" customFormat="1" ht="16.5" customHeight="1" spans="1:9">
      <c r="A869" s="168" t="s">
        <v>1727</v>
      </c>
      <c r="B869" s="166"/>
      <c r="C869" s="164"/>
      <c r="D869" s="164"/>
      <c r="E869" s="164"/>
      <c r="F869" s="164"/>
      <c r="G869" s="164"/>
      <c r="H869" s="164"/>
      <c r="I869" s="164"/>
    </row>
    <row r="870" s="125" customFormat="1" ht="16.5" customHeight="1" spans="1:9">
      <c r="A870" s="168" t="s">
        <v>1728</v>
      </c>
      <c r="B870" s="166"/>
      <c r="C870" s="164"/>
      <c r="D870" s="164"/>
      <c r="E870" s="164"/>
      <c r="F870" s="164"/>
      <c r="G870" s="164"/>
      <c r="H870" s="164"/>
      <c r="I870" s="164"/>
    </row>
    <row r="871" s="125" customFormat="1" ht="16.5" customHeight="1" spans="1:9">
      <c r="A871" s="168" t="s">
        <v>1753</v>
      </c>
      <c r="B871" s="166"/>
      <c r="C871" s="164"/>
      <c r="D871" s="164"/>
      <c r="E871" s="164"/>
      <c r="F871" s="164"/>
      <c r="G871" s="164"/>
      <c r="H871" s="164"/>
      <c r="I871" s="164"/>
    </row>
    <row r="872" s="125" customFormat="1" ht="16.5" customHeight="1" spans="1:9">
      <c r="A872" s="167" t="s">
        <v>1754</v>
      </c>
      <c r="B872" s="166"/>
      <c r="C872" s="164"/>
      <c r="D872" s="164"/>
      <c r="E872" s="164"/>
      <c r="F872" s="164"/>
      <c r="G872" s="164"/>
      <c r="H872" s="164"/>
      <c r="I872" s="164"/>
    </row>
    <row r="873" s="125" customFormat="1" ht="16.5" customHeight="1" spans="1:9">
      <c r="A873" s="168" t="s">
        <v>1727</v>
      </c>
      <c r="B873" s="166"/>
      <c r="C873" s="164"/>
      <c r="D873" s="164"/>
      <c r="E873" s="164"/>
      <c r="F873" s="164"/>
      <c r="G873" s="164"/>
      <c r="H873" s="164"/>
      <c r="I873" s="164"/>
    </row>
    <row r="874" s="125" customFormat="1" ht="16.5" customHeight="1" spans="1:9">
      <c r="A874" s="168" t="s">
        <v>1728</v>
      </c>
      <c r="B874" s="166"/>
      <c r="C874" s="164"/>
      <c r="D874" s="164"/>
      <c r="E874" s="164"/>
      <c r="F874" s="164"/>
      <c r="G874" s="164"/>
      <c r="H874" s="164"/>
      <c r="I874" s="164"/>
    </row>
    <row r="875" s="125" customFormat="1" ht="16.5" customHeight="1" spans="1:9">
      <c r="A875" s="168" t="s">
        <v>1755</v>
      </c>
      <c r="B875" s="166"/>
      <c r="C875" s="164"/>
      <c r="D875" s="164"/>
      <c r="E875" s="164"/>
      <c r="F875" s="164"/>
      <c r="G875" s="164"/>
      <c r="H875" s="164"/>
      <c r="I875" s="164"/>
    </row>
    <row r="876" s="125" customFormat="1" ht="16.5" customHeight="1" spans="1:9">
      <c r="A876" s="167" t="s">
        <v>1756</v>
      </c>
      <c r="B876" s="166"/>
      <c r="C876" s="164"/>
      <c r="D876" s="164"/>
      <c r="E876" s="164"/>
      <c r="F876" s="164"/>
      <c r="G876" s="164"/>
      <c r="H876" s="164"/>
      <c r="I876" s="164"/>
    </row>
    <row r="877" s="125" customFormat="1" ht="16.5" customHeight="1" spans="1:9">
      <c r="A877" s="168" t="s">
        <v>1743</v>
      </c>
      <c r="B877" s="166"/>
      <c r="C877" s="164"/>
      <c r="D877" s="164"/>
      <c r="E877" s="164"/>
      <c r="F877" s="164"/>
      <c r="G877" s="164"/>
      <c r="H877" s="164"/>
      <c r="I877" s="164"/>
    </row>
    <row r="878" s="125" customFormat="1" ht="16.5" customHeight="1" spans="1:9">
      <c r="A878" s="168" t="s">
        <v>1744</v>
      </c>
      <c r="B878" s="166"/>
      <c r="C878" s="164"/>
      <c r="D878" s="164"/>
      <c r="E878" s="164"/>
      <c r="F878" s="164"/>
      <c r="G878" s="164"/>
      <c r="H878" s="164"/>
      <c r="I878" s="164"/>
    </row>
    <row r="879" s="125" customFormat="1" ht="16.5" customHeight="1" spans="1:9">
      <c r="A879" s="168" t="s">
        <v>1745</v>
      </c>
      <c r="B879" s="166"/>
      <c r="C879" s="164"/>
      <c r="D879" s="164"/>
      <c r="E879" s="164"/>
      <c r="F879" s="164"/>
      <c r="G879" s="164"/>
      <c r="H879" s="164"/>
      <c r="I879" s="164"/>
    </row>
    <row r="880" s="125" customFormat="1" ht="16.5" customHeight="1" spans="1:9">
      <c r="A880" s="168" t="s">
        <v>1746</v>
      </c>
      <c r="B880" s="166"/>
      <c r="C880" s="164"/>
      <c r="D880" s="164"/>
      <c r="E880" s="164"/>
      <c r="F880" s="164"/>
      <c r="G880" s="164"/>
      <c r="H880" s="164"/>
      <c r="I880" s="164"/>
    </row>
    <row r="881" s="125" customFormat="1" ht="16.5" customHeight="1" spans="1:9">
      <c r="A881" s="168" t="s">
        <v>1757</v>
      </c>
      <c r="B881" s="166"/>
      <c r="C881" s="164"/>
      <c r="D881" s="164"/>
      <c r="E881" s="164"/>
      <c r="F881" s="164"/>
      <c r="G881" s="164"/>
      <c r="H881" s="164"/>
      <c r="I881" s="164"/>
    </row>
    <row r="882" s="125" customFormat="1" ht="16.5" customHeight="1" spans="1:9">
      <c r="A882" s="167" t="s">
        <v>1758</v>
      </c>
      <c r="B882" s="166"/>
      <c r="C882" s="164"/>
      <c r="D882" s="164"/>
      <c r="E882" s="164"/>
      <c r="F882" s="164"/>
      <c r="G882" s="164"/>
      <c r="H882" s="164"/>
      <c r="I882" s="164"/>
    </row>
    <row r="883" s="125" customFormat="1" ht="16.5" customHeight="1" spans="1:9">
      <c r="A883" s="168" t="s">
        <v>1749</v>
      </c>
      <c r="B883" s="166"/>
      <c r="C883" s="164"/>
      <c r="D883" s="164"/>
      <c r="E883" s="164"/>
      <c r="F883" s="164"/>
      <c r="G883" s="164"/>
      <c r="H883" s="164"/>
      <c r="I883" s="164"/>
    </row>
    <row r="884" s="125" customFormat="1" ht="16.5" customHeight="1" spans="1:9">
      <c r="A884" s="168" t="s">
        <v>1759</v>
      </c>
      <c r="B884" s="166"/>
      <c r="C884" s="164"/>
      <c r="D884" s="164"/>
      <c r="E884" s="164"/>
      <c r="F884" s="164"/>
      <c r="G884" s="164"/>
      <c r="H884" s="164"/>
      <c r="I884" s="164"/>
    </row>
    <row r="885" s="125" customFormat="1" ht="16.5" customHeight="1" spans="1:9">
      <c r="A885" s="167" t="s">
        <v>1760</v>
      </c>
      <c r="B885" s="166"/>
      <c r="C885" s="164"/>
      <c r="D885" s="164"/>
      <c r="E885" s="164"/>
      <c r="F885" s="164"/>
      <c r="G885" s="164"/>
      <c r="H885" s="164"/>
      <c r="I885" s="164"/>
    </row>
    <row r="886" s="125" customFormat="1" ht="16.5" customHeight="1" spans="1:9">
      <c r="A886" s="168" t="s">
        <v>1760</v>
      </c>
      <c r="B886" s="166">
        <v>16.716</v>
      </c>
      <c r="C886" s="164"/>
      <c r="D886" s="164"/>
      <c r="E886" s="164"/>
      <c r="F886" s="164"/>
      <c r="G886" s="164"/>
      <c r="H886" s="164"/>
      <c r="I886" s="164"/>
    </row>
    <row r="887" s="125" customFormat="1" ht="16.5" customHeight="1" spans="1:9">
      <c r="A887" s="165" t="s">
        <v>70</v>
      </c>
      <c r="B887" s="166">
        <f>SUM(B888:B1036)</f>
        <v>823.925902</v>
      </c>
      <c r="C887" s="164"/>
      <c r="D887" s="164"/>
      <c r="E887" s="164"/>
      <c r="F887" s="164"/>
      <c r="G887" s="164"/>
      <c r="H887" s="164"/>
      <c r="I887" s="164"/>
    </row>
    <row r="888" s="125" customFormat="1" ht="16.5" customHeight="1" spans="1:9">
      <c r="A888" s="167" t="s">
        <v>1761</v>
      </c>
      <c r="B888" s="166"/>
      <c r="C888" s="164"/>
      <c r="D888" s="164"/>
      <c r="E888" s="164"/>
      <c r="F888" s="164"/>
      <c r="G888" s="164"/>
      <c r="H888" s="164"/>
      <c r="I888" s="164"/>
    </row>
    <row r="889" s="125" customFormat="1" ht="16.5" customHeight="1" spans="1:9">
      <c r="A889" s="168" t="s">
        <v>1151</v>
      </c>
      <c r="B889" s="166"/>
      <c r="C889" s="164"/>
      <c r="D889" s="164"/>
      <c r="E889" s="164"/>
      <c r="F889" s="164"/>
      <c r="G889" s="164"/>
      <c r="H889" s="164"/>
      <c r="I889" s="164"/>
    </row>
    <row r="890" s="125" customFormat="1" ht="16.5" customHeight="1" spans="1:9">
      <c r="A890" s="168" t="s">
        <v>1152</v>
      </c>
      <c r="B890" s="166"/>
      <c r="C890" s="164"/>
      <c r="D890" s="164"/>
      <c r="E890" s="164"/>
      <c r="F890" s="164"/>
      <c r="G890" s="164"/>
      <c r="H890" s="164"/>
      <c r="I890" s="164"/>
    </row>
    <row r="891" s="125" customFormat="1" ht="16.5" customHeight="1" spans="1:9">
      <c r="A891" s="168" t="s">
        <v>1141</v>
      </c>
      <c r="B891" s="166"/>
      <c r="C891" s="164"/>
      <c r="D891" s="164"/>
      <c r="E891" s="164"/>
      <c r="F891" s="164"/>
      <c r="G891" s="164"/>
      <c r="H891" s="164"/>
      <c r="I891" s="164"/>
    </row>
    <row r="892" s="125" customFormat="1" ht="16.5" customHeight="1" spans="1:9">
      <c r="A892" s="168" t="s">
        <v>1148</v>
      </c>
      <c r="B892" s="166">
        <v>104.23</v>
      </c>
      <c r="C892" s="164"/>
      <c r="D892" s="164"/>
      <c r="E892" s="164"/>
      <c r="F892" s="164"/>
      <c r="G892" s="164"/>
      <c r="H892" s="164"/>
      <c r="I892" s="164"/>
    </row>
    <row r="893" s="125" customFormat="1" ht="16.5" customHeight="1" spans="1:9">
      <c r="A893" s="168" t="s">
        <v>1762</v>
      </c>
      <c r="B893" s="166"/>
      <c r="C893" s="164"/>
      <c r="D893" s="164"/>
      <c r="E893" s="164"/>
      <c r="F893" s="164"/>
      <c r="G893" s="164"/>
      <c r="H893" s="164"/>
      <c r="I893" s="164"/>
    </row>
    <row r="894" s="125" customFormat="1" ht="16.5" customHeight="1" spans="1:9">
      <c r="A894" s="168" t="s">
        <v>1763</v>
      </c>
      <c r="B894" s="166"/>
      <c r="C894" s="164"/>
      <c r="D894" s="164"/>
      <c r="E894" s="164"/>
      <c r="F894" s="164"/>
      <c r="G894" s="164"/>
      <c r="H894" s="164"/>
      <c r="I894" s="164"/>
    </row>
    <row r="895" s="125" customFormat="1" ht="16.5" customHeight="1" spans="1:9">
      <c r="A895" s="168" t="s">
        <v>1764</v>
      </c>
      <c r="B895" s="166"/>
      <c r="C895" s="164"/>
      <c r="D895" s="164"/>
      <c r="E895" s="164"/>
      <c r="F895" s="164"/>
      <c r="G895" s="164"/>
      <c r="H895" s="164"/>
      <c r="I895" s="164"/>
    </row>
    <row r="896" s="125" customFormat="1" ht="16.5" customHeight="1" spans="1:9">
      <c r="A896" s="168" t="s">
        <v>1765</v>
      </c>
      <c r="B896" s="166"/>
      <c r="C896" s="164"/>
      <c r="D896" s="164"/>
      <c r="E896" s="164"/>
      <c r="F896" s="164"/>
      <c r="G896" s="164"/>
      <c r="H896" s="164"/>
      <c r="I896" s="164"/>
    </row>
    <row r="897" s="125" customFormat="1" ht="16.5" customHeight="1" spans="1:9">
      <c r="A897" s="168" t="s">
        <v>1766</v>
      </c>
      <c r="B897" s="166"/>
      <c r="C897" s="164"/>
      <c r="D897" s="164"/>
      <c r="E897" s="164"/>
      <c r="F897" s="164"/>
      <c r="G897" s="164"/>
      <c r="H897" s="164"/>
      <c r="I897" s="164"/>
    </row>
    <row r="898" s="125" customFormat="1" ht="16.5" customHeight="1" spans="1:9">
      <c r="A898" s="168" t="s">
        <v>1767</v>
      </c>
      <c r="B898" s="166"/>
      <c r="C898" s="164"/>
      <c r="D898" s="164"/>
      <c r="E898" s="164"/>
      <c r="F898" s="164"/>
      <c r="G898" s="164"/>
      <c r="H898" s="164"/>
      <c r="I898" s="164"/>
    </row>
    <row r="899" s="125" customFormat="1" ht="16.5" customHeight="1" spans="1:9">
      <c r="A899" s="168" t="s">
        <v>1768</v>
      </c>
      <c r="B899" s="166"/>
      <c r="C899" s="164"/>
      <c r="D899" s="164"/>
      <c r="E899" s="164"/>
      <c r="F899" s="164"/>
      <c r="G899" s="164"/>
      <c r="H899" s="164"/>
      <c r="I899" s="164"/>
    </row>
    <row r="900" s="125" customFormat="1" ht="16.5" customHeight="1" spans="1:9">
      <c r="A900" s="168" t="s">
        <v>1769</v>
      </c>
      <c r="B900" s="166"/>
      <c r="C900" s="164"/>
      <c r="D900" s="164"/>
      <c r="E900" s="164"/>
      <c r="F900" s="164"/>
      <c r="G900" s="164"/>
      <c r="H900" s="164"/>
      <c r="I900" s="164"/>
    </row>
    <row r="901" s="125" customFormat="1" ht="16.5" customHeight="1" spans="1:9">
      <c r="A901" s="168" t="s">
        <v>1770</v>
      </c>
      <c r="B901" s="166"/>
      <c r="C901" s="164"/>
      <c r="D901" s="164"/>
      <c r="E901" s="164"/>
      <c r="F901" s="164"/>
      <c r="G901" s="164"/>
      <c r="H901" s="164"/>
      <c r="I901" s="164"/>
    </row>
    <row r="902" s="125" customFormat="1" ht="16.5" customHeight="1" spans="1:9">
      <c r="A902" s="168" t="s">
        <v>1771</v>
      </c>
      <c r="B902" s="166"/>
      <c r="C902" s="164"/>
      <c r="D902" s="164"/>
      <c r="E902" s="164"/>
      <c r="F902" s="164"/>
      <c r="G902" s="164"/>
      <c r="H902" s="164"/>
      <c r="I902" s="164"/>
    </row>
    <row r="903" s="125" customFormat="1" ht="16.5" customHeight="1" spans="1:9">
      <c r="A903" s="168" t="s">
        <v>1772</v>
      </c>
      <c r="B903" s="166"/>
      <c r="C903" s="164"/>
      <c r="D903" s="164"/>
      <c r="E903" s="164"/>
      <c r="F903" s="164"/>
      <c r="G903" s="164"/>
      <c r="H903" s="164"/>
      <c r="I903" s="164"/>
    </row>
    <row r="904" s="125" customFormat="1" ht="16.5" customHeight="1" spans="1:9">
      <c r="A904" s="168" t="s">
        <v>2424</v>
      </c>
      <c r="B904" s="166">
        <v>67.646605</v>
      </c>
      <c r="C904" s="164"/>
      <c r="D904" s="164"/>
      <c r="E904" s="164"/>
      <c r="F904" s="164"/>
      <c r="G904" s="164"/>
      <c r="H904" s="164"/>
      <c r="I904" s="164"/>
    </row>
    <row r="905" s="125" customFormat="1" ht="16.5" customHeight="1" spans="1:9">
      <c r="A905" s="168" t="s">
        <v>1774</v>
      </c>
      <c r="B905" s="166"/>
      <c r="C905" s="164"/>
      <c r="D905" s="164"/>
      <c r="E905" s="164"/>
      <c r="F905" s="164"/>
      <c r="G905" s="164"/>
      <c r="H905" s="164"/>
      <c r="I905" s="164"/>
    </row>
    <row r="906" s="125" customFormat="1" ht="16.5" customHeight="1" spans="1:9">
      <c r="A906" s="168" t="s">
        <v>2425</v>
      </c>
      <c r="B906" s="166"/>
      <c r="C906" s="164"/>
      <c r="D906" s="164"/>
      <c r="E906" s="164"/>
      <c r="F906" s="164"/>
      <c r="G906" s="164"/>
      <c r="H906" s="164"/>
      <c r="I906" s="164"/>
    </row>
    <row r="907" s="125" customFormat="1" ht="16.5" customHeight="1" spans="1:9">
      <c r="A907" s="168" t="s">
        <v>1775</v>
      </c>
      <c r="B907" s="166"/>
      <c r="C907" s="164"/>
      <c r="D907" s="164"/>
      <c r="E907" s="164"/>
      <c r="F907" s="164"/>
      <c r="G907" s="164"/>
      <c r="H907" s="164"/>
      <c r="I907" s="164"/>
    </row>
    <row r="908" s="125" customFormat="1" ht="16.5" customHeight="1" spans="1:9">
      <c r="A908" s="168" t="s">
        <v>1776</v>
      </c>
      <c r="B908" s="166"/>
      <c r="C908" s="164"/>
      <c r="D908" s="164"/>
      <c r="E908" s="164"/>
      <c r="F908" s="164"/>
      <c r="G908" s="164"/>
      <c r="H908" s="164"/>
      <c r="I908" s="164"/>
    </row>
    <row r="909" s="125" customFormat="1" ht="16.5" customHeight="1" spans="1:9">
      <c r="A909" s="168" t="s">
        <v>1777</v>
      </c>
      <c r="B909" s="166"/>
      <c r="C909" s="164"/>
      <c r="D909" s="164"/>
      <c r="E909" s="164"/>
      <c r="F909" s="164"/>
      <c r="G909" s="164"/>
      <c r="H909" s="164"/>
      <c r="I909" s="164"/>
    </row>
    <row r="910" s="125" customFormat="1" ht="16.5" customHeight="1" spans="1:9">
      <c r="A910" s="168" t="s">
        <v>1778</v>
      </c>
      <c r="B910" s="166"/>
      <c r="C910" s="164"/>
      <c r="D910" s="164"/>
      <c r="E910" s="164"/>
      <c r="F910" s="164"/>
      <c r="G910" s="164"/>
      <c r="H910" s="164"/>
      <c r="I910" s="164"/>
    </row>
    <row r="911" s="125" customFormat="1" ht="16.5" customHeight="1" spans="1:9">
      <c r="A911" s="168" t="s">
        <v>1779</v>
      </c>
      <c r="B911" s="166"/>
      <c r="C911" s="164"/>
      <c r="D911" s="164"/>
      <c r="E911" s="164"/>
      <c r="F911" s="164"/>
      <c r="G911" s="164"/>
      <c r="H911" s="164"/>
      <c r="I911" s="164"/>
    </row>
    <row r="912" s="125" customFormat="1" ht="16.5" customHeight="1" spans="1:9">
      <c r="A912" s="168" t="s">
        <v>1780</v>
      </c>
      <c r="B912" s="166"/>
      <c r="C912" s="164"/>
      <c r="D912" s="164"/>
      <c r="E912" s="164"/>
      <c r="F912" s="164"/>
      <c r="G912" s="164"/>
      <c r="H912" s="164"/>
      <c r="I912" s="164"/>
    </row>
    <row r="913" s="125" customFormat="1" ht="16.5" customHeight="1" spans="1:9">
      <c r="A913" s="168" t="s">
        <v>1781</v>
      </c>
      <c r="B913" s="166">
        <v>43.291535</v>
      </c>
      <c r="C913" s="164"/>
      <c r="D913" s="164"/>
      <c r="E913" s="164"/>
      <c r="F913" s="164"/>
      <c r="G913" s="164"/>
      <c r="H913" s="164"/>
      <c r="I913" s="164"/>
    </row>
    <row r="914" s="125" customFormat="1" ht="16.5" customHeight="1" spans="1:9">
      <c r="A914" s="167" t="s">
        <v>1782</v>
      </c>
      <c r="B914" s="166"/>
      <c r="C914" s="164"/>
      <c r="D914" s="164"/>
      <c r="E914" s="164"/>
      <c r="F914" s="164"/>
      <c r="G914" s="164"/>
      <c r="H914" s="164"/>
      <c r="I914" s="164"/>
    </row>
    <row r="915" s="125" customFormat="1" ht="16.5" customHeight="1" spans="1:9">
      <c r="A915" s="168" t="s">
        <v>1151</v>
      </c>
      <c r="B915" s="166"/>
      <c r="C915" s="164"/>
      <c r="D915" s="164"/>
      <c r="E915" s="164"/>
      <c r="F915" s="164"/>
      <c r="G915" s="164"/>
      <c r="H915" s="164"/>
      <c r="I915" s="164"/>
    </row>
    <row r="916" s="125" customFormat="1" ht="16.5" customHeight="1" spans="1:9">
      <c r="A916" s="168" t="s">
        <v>1152</v>
      </c>
      <c r="B916" s="166"/>
      <c r="C916" s="164"/>
      <c r="D916" s="164"/>
      <c r="E916" s="164"/>
      <c r="F916" s="164"/>
      <c r="G916" s="164"/>
      <c r="H916" s="164"/>
      <c r="I916" s="164"/>
    </row>
    <row r="917" s="125" customFormat="1" ht="16.5" customHeight="1" spans="1:9">
      <c r="A917" s="168" t="s">
        <v>1141</v>
      </c>
      <c r="B917" s="166"/>
      <c r="C917" s="164"/>
      <c r="D917" s="164"/>
      <c r="E917" s="164"/>
      <c r="F917" s="164"/>
      <c r="G917" s="164"/>
      <c r="H917" s="164"/>
      <c r="I917" s="164"/>
    </row>
    <row r="918" s="125" customFormat="1" ht="16.5" customHeight="1" spans="1:9">
      <c r="A918" s="168" t="s">
        <v>1783</v>
      </c>
      <c r="B918" s="166"/>
      <c r="C918" s="164"/>
      <c r="D918" s="164"/>
      <c r="E918" s="164"/>
      <c r="F918" s="164"/>
      <c r="G918" s="164"/>
      <c r="H918" s="164"/>
      <c r="I918" s="164"/>
    </row>
    <row r="919" s="125" customFormat="1" ht="16.5" customHeight="1" spans="1:9">
      <c r="A919" s="168" t="s">
        <v>1784</v>
      </c>
      <c r="B919" s="166">
        <v>115</v>
      </c>
      <c r="C919" s="164"/>
      <c r="D919" s="164"/>
      <c r="E919" s="164"/>
      <c r="F919" s="164"/>
      <c r="G919" s="164"/>
      <c r="H919" s="164"/>
      <c r="I919" s="164"/>
    </row>
    <row r="920" s="125" customFormat="1" ht="16.5" customHeight="1" spans="1:9">
      <c r="A920" s="168" t="s">
        <v>1785</v>
      </c>
      <c r="B920" s="166"/>
      <c r="C920" s="164"/>
      <c r="D920" s="164"/>
      <c r="E920" s="164"/>
      <c r="F920" s="164"/>
      <c r="G920" s="164"/>
      <c r="H920" s="164"/>
      <c r="I920" s="164"/>
    </row>
    <row r="921" s="125" customFormat="1" ht="16.5" customHeight="1" spans="1:9">
      <c r="A921" s="168" t="s">
        <v>1786</v>
      </c>
      <c r="B921" s="166">
        <v>5.7386</v>
      </c>
      <c r="C921" s="164"/>
      <c r="D921" s="164"/>
      <c r="E921" s="164"/>
      <c r="F921" s="164"/>
      <c r="G921" s="164"/>
      <c r="H921" s="164"/>
      <c r="I921" s="164"/>
    </row>
    <row r="922" s="125" customFormat="1" ht="16.5" customHeight="1" spans="1:9">
      <c r="A922" s="168" t="s">
        <v>1787</v>
      </c>
      <c r="B922" s="166"/>
      <c r="C922" s="164"/>
      <c r="D922" s="164"/>
      <c r="E922" s="164"/>
      <c r="F922" s="164"/>
      <c r="G922" s="164"/>
      <c r="H922" s="164"/>
      <c r="I922" s="164"/>
    </row>
    <row r="923" s="125" customFormat="1" ht="16.5" customHeight="1" spans="1:9">
      <c r="A923" s="168" t="s">
        <v>1788</v>
      </c>
      <c r="B923" s="166"/>
      <c r="C923" s="164"/>
      <c r="D923" s="164"/>
      <c r="E923" s="164"/>
      <c r="F923" s="164"/>
      <c r="G923" s="164"/>
      <c r="H923" s="164"/>
      <c r="I923" s="164"/>
    </row>
    <row r="924" s="125" customFormat="1" ht="16.5" customHeight="1" spans="1:9">
      <c r="A924" s="168" t="s">
        <v>1789</v>
      </c>
      <c r="B924" s="166"/>
      <c r="C924" s="164"/>
      <c r="D924" s="164"/>
      <c r="E924" s="164"/>
      <c r="F924" s="164"/>
      <c r="G924" s="164"/>
      <c r="H924" s="164"/>
      <c r="I924" s="164"/>
    </row>
    <row r="925" s="125" customFormat="1" ht="16.5" customHeight="1" spans="1:9">
      <c r="A925" s="168" t="s">
        <v>1790</v>
      </c>
      <c r="B925" s="166"/>
      <c r="C925" s="164"/>
      <c r="D925" s="164"/>
      <c r="E925" s="164"/>
      <c r="F925" s="164"/>
      <c r="G925" s="164"/>
      <c r="H925" s="164"/>
      <c r="I925" s="164"/>
    </row>
    <row r="926" s="125" customFormat="1" ht="16.5" customHeight="1" spans="1:9">
      <c r="A926" s="168" t="s">
        <v>1791</v>
      </c>
      <c r="B926" s="166"/>
      <c r="C926" s="164"/>
      <c r="D926" s="164"/>
      <c r="E926" s="164"/>
      <c r="F926" s="164"/>
      <c r="G926" s="164"/>
      <c r="H926" s="164"/>
      <c r="I926" s="164"/>
    </row>
    <row r="927" s="125" customFormat="1" ht="16.5" customHeight="1" spans="1:9">
      <c r="A927" s="168" t="s">
        <v>1792</v>
      </c>
      <c r="B927" s="166"/>
      <c r="C927" s="164"/>
      <c r="D927" s="164"/>
      <c r="E927" s="164"/>
      <c r="F927" s="164"/>
      <c r="G927" s="164"/>
      <c r="H927" s="164"/>
      <c r="I927" s="164"/>
    </row>
    <row r="928" s="125" customFormat="1" ht="16.5" customHeight="1" spans="1:9">
      <c r="A928" s="168" t="s">
        <v>1273</v>
      </c>
      <c r="B928" s="166"/>
      <c r="C928" s="164"/>
      <c r="D928" s="164"/>
      <c r="E928" s="164"/>
      <c r="F928" s="164"/>
      <c r="G928" s="164"/>
      <c r="H928" s="164"/>
      <c r="I928" s="164"/>
    </row>
    <row r="929" s="125" customFormat="1" ht="16.5" customHeight="1" spans="1:9">
      <c r="A929" s="168" t="s">
        <v>1793</v>
      </c>
      <c r="B929" s="166"/>
      <c r="C929" s="164"/>
      <c r="D929" s="164"/>
      <c r="E929" s="164"/>
      <c r="F929" s="164"/>
      <c r="G929" s="164"/>
      <c r="H929" s="164"/>
      <c r="I929" s="164"/>
    </row>
    <row r="930" s="125" customFormat="1" ht="16.5" customHeight="1" spans="1:9">
      <c r="A930" s="168" t="s">
        <v>1794</v>
      </c>
      <c r="B930" s="166"/>
      <c r="C930" s="164"/>
      <c r="D930" s="164"/>
      <c r="E930" s="164"/>
      <c r="F930" s="164"/>
      <c r="G930" s="164"/>
      <c r="H930" s="164"/>
      <c r="I930" s="164"/>
    </row>
    <row r="931" s="125" customFormat="1" ht="16.5" customHeight="1" spans="1:9">
      <c r="A931" s="168" t="s">
        <v>1795</v>
      </c>
      <c r="B931" s="166"/>
      <c r="C931" s="164"/>
      <c r="D931" s="164"/>
      <c r="E931" s="164"/>
      <c r="F931" s="164"/>
      <c r="G931" s="164"/>
      <c r="H931" s="164"/>
      <c r="I931" s="164"/>
    </row>
    <row r="932" s="125" customFormat="1" ht="16.5" customHeight="1" spans="1:9">
      <c r="A932" s="168" t="s">
        <v>1796</v>
      </c>
      <c r="B932" s="166"/>
      <c r="C932" s="164"/>
      <c r="D932" s="164"/>
      <c r="E932" s="164"/>
      <c r="F932" s="164"/>
      <c r="G932" s="164"/>
      <c r="H932" s="164"/>
      <c r="I932" s="164"/>
    </row>
    <row r="933" s="125" customFormat="1" ht="16.5" customHeight="1" spans="1:9">
      <c r="A933" s="168" t="s">
        <v>1797</v>
      </c>
      <c r="B933" s="166"/>
      <c r="C933" s="164"/>
      <c r="D933" s="164"/>
      <c r="E933" s="164"/>
      <c r="F933" s="164"/>
      <c r="G933" s="164"/>
      <c r="H933" s="164"/>
      <c r="I933" s="164"/>
    </row>
    <row r="934" s="125" customFormat="1" ht="16.5" customHeight="1" spans="1:9">
      <c r="A934" s="168" t="s">
        <v>1798</v>
      </c>
      <c r="B934" s="166"/>
      <c r="C934" s="164"/>
      <c r="D934" s="164"/>
      <c r="E934" s="164"/>
      <c r="F934" s="164"/>
      <c r="G934" s="164"/>
      <c r="H934" s="164"/>
      <c r="I934" s="164"/>
    </row>
    <row r="935" s="125" customFormat="1" ht="16.5" customHeight="1" spans="1:9">
      <c r="A935" s="168" t="s">
        <v>1799</v>
      </c>
      <c r="B935" s="166"/>
      <c r="C935" s="164"/>
      <c r="D935" s="164"/>
      <c r="E935" s="164"/>
      <c r="F935" s="164"/>
      <c r="G935" s="164"/>
      <c r="H935" s="164"/>
      <c r="I935" s="164"/>
    </row>
    <row r="936" s="125" customFormat="1" ht="16.5" customHeight="1" spans="1:9">
      <c r="A936" s="168" t="s">
        <v>1800</v>
      </c>
      <c r="B936" s="166"/>
      <c r="C936" s="164"/>
      <c r="D936" s="164"/>
      <c r="E936" s="164"/>
      <c r="F936" s="164"/>
      <c r="G936" s="164"/>
      <c r="H936" s="164"/>
      <c r="I936" s="164"/>
    </row>
    <row r="937" s="125" customFormat="1" ht="16.5" customHeight="1" spans="1:9">
      <c r="A937" s="168" t="s">
        <v>1801</v>
      </c>
      <c r="B937" s="166"/>
      <c r="C937" s="164"/>
      <c r="D937" s="164"/>
      <c r="E937" s="164"/>
      <c r="F937" s="164"/>
      <c r="G937" s="164"/>
      <c r="H937" s="164"/>
      <c r="I937" s="164"/>
    </row>
    <row r="938" s="125" customFormat="1" ht="16.5" customHeight="1" spans="1:9">
      <c r="A938" s="168" t="s">
        <v>1802</v>
      </c>
      <c r="B938" s="166">
        <v>5</v>
      </c>
      <c r="C938" s="164"/>
      <c r="D938" s="164"/>
      <c r="E938" s="164"/>
      <c r="F938" s="164"/>
      <c r="G938" s="164"/>
      <c r="H938" s="164"/>
      <c r="I938" s="164"/>
    </row>
    <row r="939" s="125" customFormat="1" ht="16.5" customHeight="1" spans="1:9">
      <c r="A939" s="167" t="s">
        <v>1803</v>
      </c>
      <c r="B939" s="166"/>
      <c r="C939" s="164"/>
      <c r="D939" s="164"/>
      <c r="E939" s="164"/>
      <c r="F939" s="164"/>
      <c r="G939" s="164"/>
      <c r="H939" s="164"/>
      <c r="I939" s="164"/>
    </row>
    <row r="940" s="125" customFormat="1" ht="16.5" customHeight="1" spans="1:9">
      <c r="A940" s="168" t="s">
        <v>1151</v>
      </c>
      <c r="B940" s="166"/>
      <c r="C940" s="164"/>
      <c r="D940" s="164"/>
      <c r="E940" s="164"/>
      <c r="F940" s="164"/>
      <c r="G940" s="164"/>
      <c r="H940" s="164"/>
      <c r="I940" s="164"/>
    </row>
    <row r="941" s="125" customFormat="1" ht="16.5" customHeight="1" spans="1:9">
      <c r="A941" s="168" t="s">
        <v>1152</v>
      </c>
      <c r="B941" s="166"/>
      <c r="C941" s="164"/>
      <c r="D941" s="164"/>
      <c r="E941" s="164"/>
      <c r="F941" s="164"/>
      <c r="G941" s="164"/>
      <c r="H941" s="164"/>
      <c r="I941" s="164"/>
    </row>
    <row r="942" s="125" customFormat="1" ht="16.5" customHeight="1" spans="1:9">
      <c r="A942" s="168" t="s">
        <v>1141</v>
      </c>
      <c r="B942" s="166"/>
      <c r="C942" s="164"/>
      <c r="D942" s="164"/>
      <c r="E942" s="164"/>
      <c r="F942" s="164"/>
      <c r="G942" s="164"/>
      <c r="H942" s="164"/>
      <c r="I942" s="164"/>
    </row>
    <row r="943" s="125" customFormat="1" ht="16.5" customHeight="1" spans="1:9">
      <c r="A943" s="168" t="s">
        <v>1804</v>
      </c>
      <c r="B943" s="166"/>
      <c r="C943" s="164"/>
      <c r="D943" s="164"/>
      <c r="E943" s="164"/>
      <c r="F943" s="164"/>
      <c r="G943" s="164"/>
      <c r="H943" s="164"/>
      <c r="I943" s="164"/>
    </row>
    <row r="944" s="125" customFormat="1" ht="16.5" customHeight="1" spans="1:9">
      <c r="A944" s="168" t="s">
        <v>1805</v>
      </c>
      <c r="B944" s="166"/>
      <c r="C944" s="164"/>
      <c r="D944" s="164"/>
      <c r="E944" s="164"/>
      <c r="F944" s="164"/>
      <c r="G944" s="164"/>
      <c r="H944" s="164"/>
      <c r="I944" s="164"/>
    </row>
    <row r="945" s="125" customFormat="1" ht="16.5" customHeight="1" spans="1:9">
      <c r="A945" s="168" t="s">
        <v>1806</v>
      </c>
      <c r="B945" s="166">
        <v>2</v>
      </c>
      <c r="C945" s="164"/>
      <c r="D945" s="164"/>
      <c r="E945" s="164"/>
      <c r="F945" s="164"/>
      <c r="G945" s="164"/>
      <c r="H945" s="164"/>
      <c r="I945" s="164"/>
    </row>
    <row r="946" s="125" customFormat="1" ht="16.5" customHeight="1" spans="1:9">
      <c r="A946" s="168" t="s">
        <v>1807</v>
      </c>
      <c r="B946" s="166"/>
      <c r="C946" s="164"/>
      <c r="D946" s="164"/>
      <c r="E946" s="164"/>
      <c r="F946" s="164"/>
      <c r="G946" s="164"/>
      <c r="H946" s="164"/>
      <c r="I946" s="164"/>
    </row>
    <row r="947" s="125" customFormat="1" ht="16.5" customHeight="1" spans="1:9">
      <c r="A947" s="168" t="s">
        <v>1808</v>
      </c>
      <c r="B947" s="166"/>
      <c r="C947" s="164"/>
      <c r="D947" s="164"/>
      <c r="E947" s="164"/>
      <c r="F947" s="164"/>
      <c r="G947" s="164"/>
      <c r="H947" s="164"/>
      <c r="I947" s="164"/>
    </row>
    <row r="948" s="125" customFormat="1" ht="16.5" customHeight="1" spans="1:9">
      <c r="A948" s="168" t="s">
        <v>1809</v>
      </c>
      <c r="B948" s="166"/>
      <c r="C948" s="164"/>
      <c r="D948" s="164"/>
      <c r="E948" s="164"/>
      <c r="F948" s="164"/>
      <c r="G948" s="164"/>
      <c r="H948" s="164"/>
      <c r="I948" s="164"/>
    </row>
    <row r="949" s="125" customFormat="1" ht="16.5" customHeight="1" spans="1:9">
      <c r="A949" s="168" t="s">
        <v>1810</v>
      </c>
      <c r="B949" s="166"/>
      <c r="C949" s="164"/>
      <c r="D949" s="164"/>
      <c r="E949" s="164"/>
      <c r="F949" s="164"/>
      <c r="G949" s="164"/>
      <c r="H949" s="164"/>
      <c r="I949" s="164"/>
    </row>
    <row r="950" s="125" customFormat="1" ht="16.5" customHeight="1" spans="1:9">
      <c r="A950" s="168" t="s">
        <v>1811</v>
      </c>
      <c r="B950" s="166"/>
      <c r="C950" s="164"/>
      <c r="D950" s="164"/>
      <c r="E950" s="164"/>
      <c r="F950" s="164"/>
      <c r="G950" s="164"/>
      <c r="H950" s="164"/>
      <c r="I950" s="164"/>
    </row>
    <row r="951" s="125" customFormat="1" ht="16.5" customHeight="1" spans="1:9">
      <c r="A951" s="168" t="s">
        <v>1812</v>
      </c>
      <c r="B951" s="166"/>
      <c r="C951" s="164"/>
      <c r="D951" s="164"/>
      <c r="E951" s="164"/>
      <c r="F951" s="164"/>
      <c r="G951" s="164"/>
      <c r="H951" s="164"/>
      <c r="I951" s="164"/>
    </row>
    <row r="952" s="125" customFormat="1" ht="16.5" customHeight="1" spans="1:9">
      <c r="A952" s="168" t="s">
        <v>1813</v>
      </c>
      <c r="B952" s="166"/>
      <c r="C952" s="164"/>
      <c r="D952" s="164"/>
      <c r="E952" s="164"/>
      <c r="F952" s="164"/>
      <c r="G952" s="164"/>
      <c r="H952" s="164"/>
      <c r="I952" s="164"/>
    </row>
    <row r="953" s="125" customFormat="1" ht="16.5" customHeight="1" spans="1:9">
      <c r="A953" s="168" t="s">
        <v>1814</v>
      </c>
      <c r="B953" s="166">
        <v>2.296588</v>
      </c>
      <c r="C953" s="164"/>
      <c r="D953" s="164"/>
      <c r="E953" s="164"/>
      <c r="F953" s="164"/>
      <c r="G953" s="164"/>
      <c r="H953" s="164"/>
      <c r="I953" s="164"/>
    </row>
    <row r="954" s="125" customFormat="1" ht="16.5" customHeight="1" spans="1:9">
      <c r="A954" s="168" t="s">
        <v>1815</v>
      </c>
      <c r="B954" s="166"/>
      <c r="C954" s="164"/>
      <c r="D954" s="164"/>
      <c r="E954" s="164"/>
      <c r="F954" s="164"/>
      <c r="G954" s="164"/>
      <c r="H954" s="164"/>
      <c r="I954" s="164"/>
    </row>
    <row r="955" s="125" customFormat="1" ht="16.5" customHeight="1" spans="1:9">
      <c r="A955" s="168" t="s">
        <v>1816</v>
      </c>
      <c r="B955" s="166"/>
      <c r="C955" s="164"/>
      <c r="D955" s="164"/>
      <c r="E955" s="164"/>
      <c r="F955" s="164"/>
      <c r="G955" s="164"/>
      <c r="H955" s="164"/>
      <c r="I955" s="164"/>
    </row>
    <row r="956" s="125" customFormat="1" ht="16.5" customHeight="1" spans="1:9">
      <c r="A956" s="168" t="s">
        <v>1817</v>
      </c>
      <c r="B956" s="166"/>
      <c r="C956" s="164"/>
      <c r="D956" s="164"/>
      <c r="E956" s="164"/>
      <c r="F956" s="164"/>
      <c r="G956" s="164"/>
      <c r="H956" s="164"/>
      <c r="I956" s="164"/>
    </row>
    <row r="957" s="125" customFormat="1" ht="16.5" customHeight="1" spans="1:9">
      <c r="A957" s="168" t="s">
        <v>1818</v>
      </c>
      <c r="B957" s="166"/>
      <c r="C957" s="164"/>
      <c r="D957" s="164"/>
      <c r="E957" s="164"/>
      <c r="F957" s="164"/>
      <c r="G957" s="164"/>
      <c r="H957" s="164"/>
      <c r="I957" s="164"/>
    </row>
    <row r="958" s="125" customFormat="1" ht="16.5" customHeight="1" spans="1:9">
      <c r="A958" s="168" t="s">
        <v>1819</v>
      </c>
      <c r="B958" s="166"/>
      <c r="C958" s="164"/>
      <c r="D958" s="164"/>
      <c r="E958" s="164"/>
      <c r="F958" s="164"/>
      <c r="G958" s="164"/>
      <c r="H958" s="164"/>
      <c r="I958" s="164"/>
    </row>
    <row r="959" s="125" customFormat="1" ht="16.5" customHeight="1" spans="1:9">
      <c r="A959" s="168" t="s">
        <v>1820</v>
      </c>
      <c r="B959" s="166"/>
      <c r="C959" s="164"/>
      <c r="D959" s="164"/>
      <c r="E959" s="164"/>
      <c r="F959" s="164"/>
      <c r="G959" s="164"/>
      <c r="H959" s="164"/>
      <c r="I959" s="164"/>
    </row>
    <row r="960" s="125" customFormat="1" ht="16.5" customHeight="1" spans="1:9">
      <c r="A960" s="168" t="s">
        <v>1821</v>
      </c>
      <c r="B960" s="166"/>
      <c r="C960" s="164"/>
      <c r="D960" s="164"/>
      <c r="E960" s="164"/>
      <c r="F960" s="164"/>
      <c r="G960" s="164"/>
      <c r="H960" s="164"/>
      <c r="I960" s="164"/>
    </row>
    <row r="961" s="125" customFormat="1" ht="16.5" customHeight="1" spans="1:9">
      <c r="A961" s="168" t="s">
        <v>1794</v>
      </c>
      <c r="B961" s="166"/>
      <c r="C961" s="164"/>
      <c r="D961" s="164"/>
      <c r="E961" s="164"/>
      <c r="F961" s="164"/>
      <c r="G961" s="164"/>
      <c r="H961" s="164"/>
      <c r="I961" s="164"/>
    </row>
    <row r="962" s="125" customFormat="1" ht="16.5" customHeight="1" spans="1:9">
      <c r="A962" s="168" t="s">
        <v>1822</v>
      </c>
      <c r="B962" s="166"/>
      <c r="C962" s="164"/>
      <c r="D962" s="164"/>
      <c r="E962" s="164"/>
      <c r="F962" s="164"/>
      <c r="G962" s="164"/>
      <c r="H962" s="164"/>
      <c r="I962" s="164"/>
    </row>
    <row r="963" s="125" customFormat="1" ht="16.5" customHeight="1" spans="1:9">
      <c r="A963" s="168" t="s">
        <v>1823</v>
      </c>
      <c r="B963" s="166"/>
      <c r="C963" s="164"/>
      <c r="D963" s="164"/>
      <c r="E963" s="164"/>
      <c r="F963" s="164"/>
      <c r="G963" s="164"/>
      <c r="H963" s="164"/>
      <c r="I963" s="164"/>
    </row>
    <row r="964" s="125" customFormat="1" ht="16.5" customHeight="1" spans="1:9">
      <c r="A964" s="168" t="s">
        <v>1824</v>
      </c>
      <c r="B964" s="166">
        <v>13.8</v>
      </c>
      <c r="C964" s="164"/>
      <c r="D964" s="164"/>
      <c r="E964" s="164"/>
      <c r="F964" s="164"/>
      <c r="G964" s="164"/>
      <c r="H964" s="164"/>
      <c r="I964" s="164"/>
    </row>
    <row r="965" s="125" customFormat="1" ht="16.5" customHeight="1" spans="1:9">
      <c r="A965" s="167" t="s">
        <v>1825</v>
      </c>
      <c r="B965" s="166"/>
      <c r="C965" s="164"/>
      <c r="D965" s="164"/>
      <c r="E965" s="164"/>
      <c r="F965" s="164"/>
      <c r="G965" s="164"/>
      <c r="H965" s="164"/>
      <c r="I965" s="164"/>
    </row>
    <row r="966" s="125" customFormat="1" ht="16.5" customHeight="1" spans="1:9">
      <c r="A966" s="168" t="s">
        <v>1151</v>
      </c>
      <c r="B966" s="166"/>
      <c r="C966" s="164"/>
      <c r="D966" s="164"/>
      <c r="E966" s="164"/>
      <c r="F966" s="164"/>
      <c r="G966" s="164"/>
      <c r="H966" s="164"/>
      <c r="I966" s="164"/>
    </row>
    <row r="967" s="125" customFormat="1" ht="16.5" customHeight="1" spans="1:9">
      <c r="A967" s="168" t="s">
        <v>1152</v>
      </c>
      <c r="B967" s="166"/>
      <c r="C967" s="164"/>
      <c r="D967" s="164"/>
      <c r="E967" s="164"/>
      <c r="F967" s="164"/>
      <c r="G967" s="164"/>
      <c r="H967" s="164"/>
      <c r="I967" s="164"/>
    </row>
    <row r="968" s="125" customFormat="1" ht="16.5" customHeight="1" spans="1:9">
      <c r="A968" s="168" t="s">
        <v>1141</v>
      </c>
      <c r="B968" s="166"/>
      <c r="C968" s="164"/>
      <c r="D968" s="164"/>
      <c r="E968" s="164"/>
      <c r="F968" s="164"/>
      <c r="G968" s="164"/>
      <c r="H968" s="164"/>
      <c r="I968" s="164"/>
    </row>
    <row r="969" s="125" customFormat="1" ht="16.5" customHeight="1" spans="1:9">
      <c r="A969" s="168" t="s">
        <v>1826</v>
      </c>
      <c r="B969" s="166"/>
      <c r="C969" s="164"/>
      <c r="D969" s="164"/>
      <c r="E969" s="164"/>
      <c r="F969" s="164"/>
      <c r="G969" s="164"/>
      <c r="H969" s="164"/>
      <c r="I969" s="164"/>
    </row>
    <row r="970" s="125" customFormat="1" ht="16.5" customHeight="1" spans="1:9">
      <c r="A970" s="168" t="s">
        <v>1827</v>
      </c>
      <c r="B970" s="166"/>
      <c r="C970" s="164"/>
      <c r="D970" s="164"/>
      <c r="E970" s="164"/>
      <c r="F970" s="164"/>
      <c r="G970" s="164"/>
      <c r="H970" s="164"/>
      <c r="I970" s="164"/>
    </row>
    <row r="971" s="125" customFormat="1" ht="16.5" customHeight="1" spans="1:9">
      <c r="A971" s="168" t="s">
        <v>1828</v>
      </c>
      <c r="B971" s="166"/>
      <c r="C971" s="164"/>
      <c r="D971" s="164"/>
      <c r="E971" s="164"/>
      <c r="F971" s="164"/>
      <c r="G971" s="164"/>
      <c r="H971" s="164"/>
      <c r="I971" s="164"/>
    </row>
    <row r="972" s="125" customFormat="1" ht="16.5" customHeight="1" spans="1:9">
      <c r="A972" s="168" t="s">
        <v>1829</v>
      </c>
      <c r="B972" s="166"/>
      <c r="C972" s="164"/>
      <c r="D972" s="164"/>
      <c r="E972" s="164"/>
      <c r="F972" s="164"/>
      <c r="G972" s="164"/>
      <c r="H972" s="164"/>
      <c r="I972" s="164"/>
    </row>
    <row r="973" s="125" customFormat="1" ht="16.5" customHeight="1" spans="1:9">
      <c r="A973" s="168" t="s">
        <v>1830</v>
      </c>
      <c r="B973" s="166"/>
      <c r="C973" s="164"/>
      <c r="D973" s="164"/>
      <c r="E973" s="164"/>
      <c r="F973" s="164"/>
      <c r="G973" s="164"/>
      <c r="H973" s="164"/>
      <c r="I973" s="164"/>
    </row>
    <row r="974" s="125" customFormat="1" ht="16.5" customHeight="1" spans="1:9">
      <c r="A974" s="168" t="s">
        <v>1831</v>
      </c>
      <c r="B974" s="166"/>
      <c r="C974" s="164"/>
      <c r="D974" s="164"/>
      <c r="E974" s="164"/>
      <c r="F974" s="164"/>
      <c r="G974" s="164"/>
      <c r="H974" s="164"/>
      <c r="I974" s="164"/>
    </row>
    <row r="975" s="125" customFormat="1" ht="16.5" customHeight="1" spans="1:9">
      <c r="A975" s="168" t="s">
        <v>1832</v>
      </c>
      <c r="B975" s="166"/>
      <c r="C975" s="164"/>
      <c r="D975" s="164"/>
      <c r="E975" s="164"/>
      <c r="F975" s="164"/>
      <c r="G975" s="164"/>
      <c r="H975" s="164"/>
      <c r="I975" s="164"/>
    </row>
    <row r="976" s="125" customFormat="1" ht="16.5" customHeight="1" spans="1:9">
      <c r="A976" s="167" t="s">
        <v>1833</v>
      </c>
      <c r="B976" s="166"/>
      <c r="C976" s="164"/>
      <c r="D976" s="164"/>
      <c r="E976" s="164"/>
      <c r="F976" s="164"/>
      <c r="G976" s="164"/>
      <c r="H976" s="164"/>
      <c r="I976" s="164"/>
    </row>
    <row r="977" s="125" customFormat="1" ht="16.5" customHeight="1" spans="1:9">
      <c r="A977" s="168" t="s">
        <v>1151</v>
      </c>
      <c r="B977" s="166"/>
      <c r="C977" s="164"/>
      <c r="D977" s="164"/>
      <c r="E977" s="164"/>
      <c r="F977" s="164"/>
      <c r="G977" s="164"/>
      <c r="H977" s="164"/>
      <c r="I977" s="164"/>
    </row>
    <row r="978" s="125" customFormat="1" ht="16.5" customHeight="1" spans="1:9">
      <c r="A978" s="168" t="s">
        <v>1152</v>
      </c>
      <c r="B978" s="166"/>
      <c r="C978" s="164"/>
      <c r="D978" s="164"/>
      <c r="E978" s="164"/>
      <c r="F978" s="164"/>
      <c r="G978" s="164"/>
      <c r="H978" s="164"/>
      <c r="I978" s="164"/>
    </row>
    <row r="979" s="125" customFormat="1" ht="16.5" customHeight="1" spans="1:9">
      <c r="A979" s="168" t="s">
        <v>1141</v>
      </c>
      <c r="B979" s="166"/>
      <c r="C979" s="164"/>
      <c r="D979" s="164"/>
      <c r="E979" s="164"/>
      <c r="F979" s="164"/>
      <c r="G979" s="164"/>
      <c r="H979" s="164"/>
      <c r="I979" s="164"/>
    </row>
    <row r="980" s="125" customFormat="1" ht="16.5" customHeight="1" spans="1:9">
      <c r="A980" s="168" t="s">
        <v>1834</v>
      </c>
      <c r="B980" s="166"/>
      <c r="C980" s="164"/>
      <c r="D980" s="164"/>
      <c r="E980" s="164"/>
      <c r="F980" s="164"/>
      <c r="G980" s="164"/>
      <c r="H980" s="164"/>
      <c r="I980" s="164"/>
    </row>
    <row r="981" s="125" customFormat="1" ht="16.5" customHeight="1" spans="1:9">
      <c r="A981" s="168" t="s">
        <v>1835</v>
      </c>
      <c r="B981" s="166"/>
      <c r="C981" s="164"/>
      <c r="D981" s="164"/>
      <c r="E981" s="164"/>
      <c r="F981" s="164"/>
      <c r="G981" s="164"/>
      <c r="H981" s="164"/>
      <c r="I981" s="164"/>
    </row>
    <row r="982" s="125" customFormat="1" ht="16.5" customHeight="1" spans="1:9">
      <c r="A982" s="168" t="s">
        <v>1836</v>
      </c>
      <c r="B982" s="166"/>
      <c r="C982" s="164"/>
      <c r="D982" s="164"/>
      <c r="E982" s="164"/>
      <c r="F982" s="164"/>
      <c r="G982" s="164"/>
      <c r="H982" s="164"/>
      <c r="I982" s="164"/>
    </row>
    <row r="983" s="125" customFormat="1" ht="16.5" customHeight="1" spans="1:9">
      <c r="A983" s="168" t="s">
        <v>1837</v>
      </c>
      <c r="B983" s="166"/>
      <c r="C983" s="164"/>
      <c r="D983" s="164"/>
      <c r="E983" s="164"/>
      <c r="F983" s="164"/>
      <c r="G983" s="164"/>
      <c r="H983" s="164"/>
      <c r="I983" s="164"/>
    </row>
    <row r="984" s="125" customFormat="1" ht="16.5" customHeight="1" spans="1:9">
      <c r="A984" s="168" t="s">
        <v>1838</v>
      </c>
      <c r="B984" s="166"/>
      <c r="C984" s="164"/>
      <c r="D984" s="164"/>
      <c r="E984" s="164"/>
      <c r="F984" s="164"/>
      <c r="G984" s="164"/>
      <c r="H984" s="164"/>
      <c r="I984" s="164"/>
    </row>
    <row r="985" s="125" customFormat="1" ht="16.5" customHeight="1" spans="1:9">
      <c r="A985" s="168" t="s">
        <v>1839</v>
      </c>
      <c r="B985" s="166"/>
      <c r="C985" s="164"/>
      <c r="D985" s="164"/>
      <c r="E985" s="164"/>
      <c r="F985" s="164"/>
      <c r="G985" s="164"/>
      <c r="H985" s="164"/>
      <c r="I985" s="164"/>
    </row>
    <row r="986" s="125" customFormat="1" ht="16.5" customHeight="1" spans="1:9">
      <c r="A986" s="168" t="s">
        <v>1840</v>
      </c>
      <c r="B986" s="166"/>
      <c r="C986" s="164"/>
      <c r="D986" s="164"/>
      <c r="E986" s="164"/>
      <c r="F986" s="164"/>
      <c r="G986" s="164"/>
      <c r="H986" s="164"/>
      <c r="I986" s="164"/>
    </row>
    <row r="987" s="125" customFormat="1" ht="16.5" customHeight="1" spans="1:9">
      <c r="A987" s="167" t="s">
        <v>1841</v>
      </c>
      <c r="B987" s="166"/>
      <c r="C987" s="164"/>
      <c r="D987" s="164"/>
      <c r="E987" s="164"/>
      <c r="F987" s="164"/>
      <c r="G987" s="164"/>
      <c r="H987" s="164"/>
      <c r="I987" s="164"/>
    </row>
    <row r="988" s="125" customFormat="1" ht="16.5" customHeight="1" spans="1:9">
      <c r="A988" s="168" t="s">
        <v>1366</v>
      </c>
      <c r="B988" s="166"/>
      <c r="C988" s="164"/>
      <c r="D988" s="164"/>
      <c r="E988" s="164"/>
      <c r="F988" s="164"/>
      <c r="G988" s="164"/>
      <c r="H988" s="164"/>
      <c r="I988" s="164"/>
    </row>
    <row r="989" s="125" customFormat="1" ht="16.5" customHeight="1" spans="1:9">
      <c r="A989" s="168" t="s">
        <v>1842</v>
      </c>
      <c r="B989" s="166"/>
      <c r="C989" s="164"/>
      <c r="D989" s="164"/>
      <c r="E989" s="164"/>
      <c r="F989" s="164"/>
      <c r="G989" s="164"/>
      <c r="H989" s="164"/>
      <c r="I989" s="164"/>
    </row>
    <row r="990" s="125" customFormat="1" ht="16.5" customHeight="1" spans="1:9">
      <c r="A990" s="168" t="s">
        <v>1843</v>
      </c>
      <c r="B990" s="166"/>
      <c r="C990" s="164"/>
      <c r="D990" s="164"/>
      <c r="E990" s="164"/>
      <c r="F990" s="164"/>
      <c r="G990" s="164"/>
      <c r="H990" s="164"/>
      <c r="I990" s="164"/>
    </row>
    <row r="991" s="125" customFormat="1" ht="16.5" customHeight="1" spans="1:9">
      <c r="A991" s="168" t="s">
        <v>1844</v>
      </c>
      <c r="B991" s="166"/>
      <c r="C991" s="164"/>
      <c r="D991" s="164"/>
      <c r="E991" s="164"/>
      <c r="F991" s="164"/>
      <c r="G991" s="164"/>
      <c r="H991" s="164"/>
      <c r="I991" s="164"/>
    </row>
    <row r="992" s="125" customFormat="1" ht="16.5" customHeight="1" spans="1:9">
      <c r="A992" s="168" t="s">
        <v>1845</v>
      </c>
      <c r="B992" s="166"/>
      <c r="C992" s="164"/>
      <c r="D992" s="164"/>
      <c r="E992" s="164"/>
      <c r="F992" s="164"/>
      <c r="G992" s="164"/>
      <c r="H992" s="164"/>
      <c r="I992" s="164"/>
    </row>
    <row r="993" s="125" customFormat="1" ht="16.5" customHeight="1" spans="1:9">
      <c r="A993" s="167" t="s">
        <v>1846</v>
      </c>
      <c r="B993" s="166"/>
      <c r="C993" s="164"/>
      <c r="D993" s="164"/>
      <c r="E993" s="164"/>
      <c r="F993" s="164"/>
      <c r="G993" s="164"/>
      <c r="H993" s="164"/>
      <c r="I993" s="164"/>
    </row>
    <row r="994" s="125" customFormat="1" ht="16.5" customHeight="1" spans="1:9">
      <c r="A994" s="167" t="s">
        <v>2426</v>
      </c>
      <c r="B994" s="166">
        <v>0.9122</v>
      </c>
      <c r="C994" s="164"/>
      <c r="D994" s="164"/>
      <c r="E994" s="164"/>
      <c r="F994" s="164"/>
      <c r="G994" s="164"/>
      <c r="H994" s="164"/>
      <c r="I994" s="164"/>
    </row>
    <row r="995" s="125" customFormat="1" ht="16.5" customHeight="1" spans="1:9">
      <c r="A995" s="168" t="s">
        <v>1847</v>
      </c>
      <c r="B995" s="166">
        <v>464.010374</v>
      </c>
      <c r="C995" s="164"/>
      <c r="D995" s="164"/>
      <c r="E995" s="164"/>
      <c r="F995" s="164"/>
      <c r="G995" s="164"/>
      <c r="H995" s="164"/>
      <c r="I995" s="164"/>
    </row>
    <row r="996" s="125" customFormat="1" ht="16.5" customHeight="1" spans="1:9">
      <c r="A996" s="168" t="s">
        <v>1848</v>
      </c>
      <c r="B996" s="166"/>
      <c r="C996" s="164"/>
      <c r="D996" s="164"/>
      <c r="E996" s="164"/>
      <c r="F996" s="164"/>
      <c r="G996" s="164"/>
      <c r="H996" s="164"/>
      <c r="I996" s="164"/>
    </row>
    <row r="997" s="125" customFormat="1" ht="16.5" customHeight="1" spans="1:9">
      <c r="A997" s="168" t="s">
        <v>1849</v>
      </c>
      <c r="B997" s="166"/>
      <c r="C997" s="164"/>
      <c r="D997" s="164"/>
      <c r="E997" s="164"/>
      <c r="F997" s="164"/>
      <c r="G997" s="164"/>
      <c r="H997" s="164"/>
      <c r="I997" s="164"/>
    </row>
    <row r="998" s="125" customFormat="1" ht="16.5" customHeight="1" spans="1:9">
      <c r="A998" s="168" t="s">
        <v>1850</v>
      </c>
      <c r="B998" s="166"/>
      <c r="C998" s="164"/>
      <c r="D998" s="164"/>
      <c r="E998" s="164"/>
      <c r="F998" s="164"/>
      <c r="G998" s="164"/>
      <c r="H998" s="164"/>
      <c r="I998" s="164"/>
    </row>
    <row r="999" s="125" customFormat="1" ht="16.5" customHeight="1" spans="1:9">
      <c r="A999" s="168" t="s">
        <v>1851</v>
      </c>
      <c r="B999" s="166"/>
      <c r="C999" s="164"/>
      <c r="D999" s="164"/>
      <c r="E999" s="164"/>
      <c r="F999" s="164"/>
      <c r="G999" s="164"/>
      <c r="H999" s="164"/>
      <c r="I999" s="164"/>
    </row>
    <row r="1000" s="125" customFormat="1" ht="16.5" customHeight="1" spans="1:9">
      <c r="A1000" s="168" t="s">
        <v>1852</v>
      </c>
      <c r="B1000" s="166"/>
      <c r="C1000" s="164"/>
      <c r="D1000" s="164"/>
      <c r="E1000" s="164"/>
      <c r="F1000" s="164"/>
      <c r="G1000" s="164"/>
      <c r="H1000" s="164"/>
      <c r="I1000" s="164"/>
    </row>
    <row r="1001" s="125" customFormat="1" ht="16.5" customHeight="1" spans="1:9">
      <c r="A1001" s="167" t="s">
        <v>1853</v>
      </c>
      <c r="B1001" s="166"/>
      <c r="C1001" s="164"/>
      <c r="D1001" s="164"/>
      <c r="E1001" s="164"/>
      <c r="F1001" s="164"/>
      <c r="G1001" s="164"/>
      <c r="H1001" s="164"/>
      <c r="I1001" s="164"/>
    </row>
    <row r="1002" s="125" customFormat="1" ht="16.5" customHeight="1" spans="1:9">
      <c r="A1002" s="168" t="s">
        <v>1854</v>
      </c>
      <c r="B1002" s="166"/>
      <c r="C1002" s="164"/>
      <c r="D1002" s="164"/>
      <c r="E1002" s="164"/>
      <c r="F1002" s="164"/>
      <c r="G1002" s="164"/>
      <c r="H1002" s="164"/>
      <c r="I1002" s="164"/>
    </row>
    <row r="1003" s="125" customFormat="1" ht="16.5" customHeight="1" spans="1:9">
      <c r="A1003" s="168" t="s">
        <v>1855</v>
      </c>
      <c r="B1003" s="166"/>
      <c r="C1003" s="164"/>
      <c r="D1003" s="164"/>
      <c r="E1003" s="164"/>
      <c r="F1003" s="164"/>
      <c r="G1003" s="164"/>
      <c r="H1003" s="164"/>
      <c r="I1003" s="164"/>
    </row>
    <row r="1004" s="125" customFormat="1" ht="16.5" customHeight="1" spans="1:9">
      <c r="A1004" s="168" t="s">
        <v>1856</v>
      </c>
      <c r="B1004" s="166"/>
      <c r="C1004" s="164"/>
      <c r="D1004" s="164"/>
      <c r="E1004" s="164"/>
      <c r="F1004" s="164"/>
      <c r="G1004" s="164"/>
      <c r="H1004" s="164"/>
      <c r="I1004" s="164"/>
    </row>
    <row r="1005" s="125" customFormat="1" ht="16.5" customHeight="1" spans="1:9">
      <c r="A1005" s="168" t="s">
        <v>1857</v>
      </c>
      <c r="B1005" s="166"/>
      <c r="C1005" s="164"/>
      <c r="D1005" s="164"/>
      <c r="E1005" s="164"/>
      <c r="F1005" s="164"/>
      <c r="G1005" s="164"/>
      <c r="H1005" s="164"/>
      <c r="I1005" s="164"/>
    </row>
    <row r="1006" s="125" customFormat="1" ht="16.5" customHeight="1" spans="1:9">
      <c r="A1006" s="168" t="s">
        <v>1858</v>
      </c>
      <c r="B1006" s="166"/>
      <c r="C1006" s="164"/>
      <c r="D1006" s="164"/>
      <c r="E1006" s="164"/>
      <c r="F1006" s="164"/>
      <c r="G1006" s="164"/>
      <c r="H1006" s="164"/>
      <c r="I1006" s="164"/>
    </row>
    <row r="1007" s="125" customFormat="1" ht="16.5" customHeight="1" spans="1:9">
      <c r="A1007" s="168" t="s">
        <v>1859</v>
      </c>
      <c r="B1007" s="166"/>
      <c r="C1007" s="164"/>
      <c r="D1007" s="164"/>
      <c r="E1007" s="164"/>
      <c r="F1007" s="164"/>
      <c r="G1007" s="164"/>
      <c r="H1007" s="164"/>
      <c r="I1007" s="164"/>
    </row>
    <row r="1008" s="125" customFormat="1" ht="16.5" customHeight="1" spans="1:9">
      <c r="A1008" s="167" t="s">
        <v>1860</v>
      </c>
      <c r="B1008" s="166"/>
      <c r="C1008" s="164"/>
      <c r="D1008" s="164"/>
      <c r="E1008" s="164"/>
      <c r="F1008" s="164"/>
      <c r="G1008" s="164"/>
      <c r="H1008" s="164"/>
      <c r="I1008" s="164"/>
    </row>
    <row r="1009" s="125" customFormat="1" ht="16.5" customHeight="1" spans="1:9">
      <c r="A1009" s="168" t="s">
        <v>1861</v>
      </c>
      <c r="B1009" s="166"/>
      <c r="C1009" s="164"/>
      <c r="D1009" s="164"/>
      <c r="E1009" s="164"/>
      <c r="F1009" s="164"/>
      <c r="G1009" s="164"/>
      <c r="H1009" s="164"/>
      <c r="I1009" s="164"/>
    </row>
    <row r="1010" s="125" customFormat="1" ht="16.5" customHeight="1" spans="1:9">
      <c r="A1010" s="168" t="s">
        <v>1862</v>
      </c>
      <c r="B1010" s="166"/>
      <c r="C1010" s="164"/>
      <c r="D1010" s="164"/>
      <c r="E1010" s="164"/>
      <c r="F1010" s="164"/>
      <c r="G1010" s="164"/>
      <c r="H1010" s="164"/>
      <c r="I1010" s="164"/>
    </row>
    <row r="1011" s="125" customFormat="1" ht="16.5" customHeight="1" spans="1:9">
      <c r="A1011" s="167" t="s">
        <v>1863</v>
      </c>
      <c r="B1011" s="166"/>
      <c r="C1011" s="164"/>
      <c r="D1011" s="164"/>
      <c r="E1011" s="164"/>
      <c r="F1011" s="164"/>
      <c r="G1011" s="164"/>
      <c r="H1011" s="164"/>
      <c r="I1011" s="164"/>
    </row>
    <row r="1012" s="125" customFormat="1" ht="16.5" customHeight="1" spans="1:9">
      <c r="A1012" s="168" t="s">
        <v>1552</v>
      </c>
      <c r="B1012" s="166"/>
      <c r="C1012" s="164"/>
      <c r="D1012" s="164"/>
      <c r="E1012" s="164"/>
      <c r="F1012" s="164"/>
      <c r="G1012" s="164"/>
      <c r="H1012" s="164"/>
      <c r="I1012" s="164"/>
    </row>
    <row r="1013" s="125" customFormat="1" ht="16.5" customHeight="1" spans="1:9">
      <c r="A1013" s="168" t="s">
        <v>1864</v>
      </c>
      <c r="B1013" s="166"/>
      <c r="C1013" s="164"/>
      <c r="D1013" s="164"/>
      <c r="E1013" s="164"/>
      <c r="F1013" s="164"/>
      <c r="G1013" s="164"/>
      <c r="H1013" s="164"/>
      <c r="I1013" s="164"/>
    </row>
    <row r="1014" s="125" customFormat="1" ht="16.5" customHeight="1" spans="1:9">
      <c r="A1014" s="168" t="s">
        <v>1865</v>
      </c>
      <c r="B1014" s="166"/>
      <c r="C1014" s="164"/>
      <c r="D1014" s="164"/>
      <c r="E1014" s="164"/>
      <c r="F1014" s="164"/>
      <c r="G1014" s="164"/>
      <c r="H1014" s="164"/>
      <c r="I1014" s="164"/>
    </row>
    <row r="1015" s="125" customFormat="1" ht="16.5" customHeight="1" spans="1:9">
      <c r="A1015" s="168" t="s">
        <v>1866</v>
      </c>
      <c r="B1015" s="166"/>
      <c r="C1015" s="164"/>
      <c r="D1015" s="164"/>
      <c r="E1015" s="164"/>
      <c r="F1015" s="164"/>
      <c r="G1015" s="164"/>
      <c r="H1015" s="164"/>
      <c r="I1015" s="164"/>
    </row>
    <row r="1016" s="125" customFormat="1" ht="16.5" customHeight="1" spans="1:9">
      <c r="A1016" s="167" t="s">
        <v>1867</v>
      </c>
      <c r="B1016" s="166"/>
      <c r="C1016" s="164"/>
      <c r="D1016" s="164"/>
      <c r="E1016" s="164"/>
      <c r="F1016" s="164"/>
      <c r="G1016" s="164"/>
      <c r="H1016" s="164"/>
      <c r="I1016" s="164"/>
    </row>
    <row r="1017" s="125" customFormat="1" ht="16.5" customHeight="1" spans="1:9">
      <c r="A1017" s="168" t="s">
        <v>1552</v>
      </c>
      <c r="B1017" s="166"/>
      <c r="C1017" s="164"/>
      <c r="D1017" s="164"/>
      <c r="E1017" s="164"/>
      <c r="F1017" s="164"/>
      <c r="G1017" s="164"/>
      <c r="H1017" s="164"/>
      <c r="I1017" s="164"/>
    </row>
    <row r="1018" s="125" customFormat="1" ht="16.5" customHeight="1" spans="1:9">
      <c r="A1018" s="168" t="s">
        <v>1864</v>
      </c>
      <c r="B1018" s="166"/>
      <c r="C1018" s="164"/>
      <c r="D1018" s="164"/>
      <c r="E1018" s="164"/>
      <c r="F1018" s="164"/>
      <c r="G1018" s="164"/>
      <c r="H1018" s="164"/>
      <c r="I1018" s="164"/>
    </row>
    <row r="1019" s="125" customFormat="1" ht="16.5" customHeight="1" spans="1:9">
      <c r="A1019" s="168" t="s">
        <v>1868</v>
      </c>
      <c r="B1019" s="166"/>
      <c r="C1019" s="164"/>
      <c r="D1019" s="164"/>
      <c r="E1019" s="164"/>
      <c r="F1019" s="164"/>
      <c r="G1019" s="164"/>
      <c r="H1019" s="164"/>
      <c r="I1019" s="164"/>
    </row>
    <row r="1020" s="125" customFormat="1" ht="16.5" customHeight="1" spans="1:9">
      <c r="A1020" s="168" t="s">
        <v>1869</v>
      </c>
      <c r="B1020" s="166"/>
      <c r="C1020" s="164"/>
      <c r="D1020" s="164"/>
      <c r="E1020" s="164"/>
      <c r="F1020" s="164"/>
      <c r="G1020" s="164"/>
      <c r="H1020" s="164"/>
      <c r="I1020" s="164"/>
    </row>
    <row r="1021" s="125" customFormat="1" ht="16.5" customHeight="1" spans="1:9">
      <c r="A1021" s="167" t="s">
        <v>1870</v>
      </c>
      <c r="B1021" s="166"/>
      <c r="C1021" s="164"/>
      <c r="D1021" s="164"/>
      <c r="E1021" s="164"/>
      <c r="F1021" s="164"/>
      <c r="G1021" s="164"/>
      <c r="H1021" s="164"/>
      <c r="I1021" s="164"/>
    </row>
    <row r="1022" s="125" customFormat="1" ht="16.5" customHeight="1" spans="1:9">
      <c r="A1022" s="168" t="s">
        <v>1826</v>
      </c>
      <c r="B1022" s="166"/>
      <c r="C1022" s="164"/>
      <c r="D1022" s="164"/>
      <c r="E1022" s="164"/>
      <c r="F1022" s="164"/>
      <c r="G1022" s="164"/>
      <c r="H1022" s="164"/>
      <c r="I1022" s="164"/>
    </row>
    <row r="1023" s="125" customFormat="1" ht="16.5" customHeight="1" spans="1:9">
      <c r="A1023" s="168" t="s">
        <v>1871</v>
      </c>
      <c r="B1023" s="166"/>
      <c r="C1023" s="164"/>
      <c r="D1023" s="164"/>
      <c r="E1023" s="164"/>
      <c r="F1023" s="164"/>
      <c r="G1023" s="164"/>
      <c r="H1023" s="164"/>
      <c r="I1023" s="164"/>
    </row>
    <row r="1024" s="125" customFormat="1" ht="16.5" customHeight="1" spans="1:9">
      <c r="A1024" s="168" t="s">
        <v>1872</v>
      </c>
      <c r="B1024" s="166"/>
      <c r="C1024" s="164"/>
      <c r="D1024" s="164"/>
      <c r="E1024" s="164"/>
      <c r="F1024" s="164"/>
      <c r="G1024" s="164"/>
      <c r="H1024" s="164"/>
      <c r="I1024" s="164"/>
    </row>
    <row r="1025" s="125" customFormat="1" ht="16.5" customHeight="1" spans="1:9">
      <c r="A1025" s="168" t="s">
        <v>1873</v>
      </c>
      <c r="B1025" s="166"/>
      <c r="C1025" s="164"/>
      <c r="D1025" s="164"/>
      <c r="E1025" s="164"/>
      <c r="F1025" s="164"/>
      <c r="G1025" s="164"/>
      <c r="H1025" s="164"/>
      <c r="I1025" s="164"/>
    </row>
    <row r="1026" s="125" customFormat="1" ht="16.5" customHeight="1" spans="1:9">
      <c r="A1026" s="167" t="s">
        <v>1874</v>
      </c>
      <c r="B1026" s="166"/>
      <c r="C1026" s="164"/>
      <c r="D1026" s="164"/>
      <c r="E1026" s="164"/>
      <c r="F1026" s="164"/>
      <c r="G1026" s="164"/>
      <c r="H1026" s="164"/>
      <c r="I1026" s="164"/>
    </row>
    <row r="1027" s="125" customFormat="1" ht="16.5" customHeight="1" spans="1:9">
      <c r="A1027" s="168" t="s">
        <v>1552</v>
      </c>
      <c r="B1027" s="166"/>
      <c r="C1027" s="164"/>
      <c r="D1027" s="164"/>
      <c r="E1027" s="164"/>
      <c r="F1027" s="164"/>
      <c r="G1027" s="164"/>
      <c r="H1027" s="164"/>
      <c r="I1027" s="164"/>
    </row>
    <row r="1028" s="125" customFormat="1" ht="16.5" customHeight="1" spans="1:9">
      <c r="A1028" s="168" t="s">
        <v>1875</v>
      </c>
      <c r="B1028" s="166"/>
      <c r="C1028" s="164"/>
      <c r="D1028" s="164"/>
      <c r="E1028" s="164"/>
      <c r="F1028" s="164"/>
      <c r="G1028" s="164"/>
      <c r="H1028" s="164"/>
      <c r="I1028" s="164"/>
    </row>
    <row r="1029" s="125" customFormat="1" ht="16.5" customHeight="1" spans="1:9">
      <c r="A1029" s="167" t="s">
        <v>1876</v>
      </c>
      <c r="B1029" s="166"/>
      <c r="C1029" s="164"/>
      <c r="D1029" s="164"/>
      <c r="E1029" s="164"/>
      <c r="F1029" s="164"/>
      <c r="G1029" s="164"/>
      <c r="H1029" s="164"/>
      <c r="I1029" s="164"/>
    </row>
    <row r="1030" s="125" customFormat="1" ht="16.5" customHeight="1" spans="1:9">
      <c r="A1030" s="168" t="s">
        <v>1826</v>
      </c>
      <c r="B1030" s="166"/>
      <c r="C1030" s="164"/>
      <c r="D1030" s="164"/>
      <c r="E1030" s="164"/>
      <c r="F1030" s="164"/>
      <c r="G1030" s="164"/>
      <c r="H1030" s="164"/>
      <c r="I1030" s="164"/>
    </row>
    <row r="1031" s="125" customFormat="1" ht="16.5" customHeight="1" spans="1:9">
      <c r="A1031" s="168" t="s">
        <v>1871</v>
      </c>
      <c r="B1031" s="166"/>
      <c r="C1031" s="164"/>
      <c r="D1031" s="164"/>
      <c r="E1031" s="164"/>
      <c r="F1031" s="164"/>
      <c r="G1031" s="164"/>
      <c r="H1031" s="164"/>
      <c r="I1031" s="164"/>
    </row>
    <row r="1032" s="125" customFormat="1" ht="16.5" customHeight="1" spans="1:9">
      <c r="A1032" s="168" t="s">
        <v>1872</v>
      </c>
      <c r="B1032" s="166"/>
      <c r="C1032" s="164"/>
      <c r="D1032" s="164"/>
      <c r="E1032" s="164"/>
      <c r="F1032" s="164"/>
      <c r="G1032" s="164"/>
      <c r="H1032" s="164"/>
      <c r="I1032" s="164"/>
    </row>
    <row r="1033" s="125" customFormat="1" ht="16.5" customHeight="1" spans="1:9">
      <c r="A1033" s="168" t="s">
        <v>1877</v>
      </c>
      <c r="B1033" s="166"/>
      <c r="C1033" s="164"/>
      <c r="D1033" s="164"/>
      <c r="E1033" s="164"/>
      <c r="F1033" s="164"/>
      <c r="G1033" s="164"/>
      <c r="H1033" s="164"/>
      <c r="I1033" s="164"/>
    </row>
    <row r="1034" s="125" customFormat="1" ht="16.5" customHeight="1" spans="1:9">
      <c r="A1034" s="167" t="s">
        <v>1878</v>
      </c>
      <c r="B1034" s="166"/>
      <c r="C1034" s="164"/>
      <c r="D1034" s="164"/>
      <c r="E1034" s="164"/>
      <c r="F1034" s="164"/>
      <c r="G1034" s="164"/>
      <c r="H1034" s="164"/>
      <c r="I1034" s="164"/>
    </row>
    <row r="1035" s="125" customFormat="1" ht="16.5" customHeight="1" spans="1:9">
      <c r="A1035" s="168" t="s">
        <v>1879</v>
      </c>
      <c r="B1035" s="166"/>
      <c r="C1035" s="164"/>
      <c r="D1035" s="164"/>
      <c r="E1035" s="164"/>
      <c r="F1035" s="164"/>
      <c r="G1035" s="164"/>
      <c r="H1035" s="164"/>
      <c r="I1035" s="164"/>
    </row>
    <row r="1036" s="125" customFormat="1" ht="16.5" customHeight="1" spans="1:9">
      <c r="A1036" s="168" t="s">
        <v>1878</v>
      </c>
      <c r="B1036" s="166"/>
      <c r="C1036" s="164"/>
      <c r="D1036" s="164"/>
      <c r="E1036" s="164"/>
      <c r="F1036" s="164"/>
      <c r="G1036" s="164"/>
      <c r="H1036" s="164"/>
      <c r="I1036" s="164"/>
    </row>
    <row r="1037" s="125" customFormat="1" ht="16.5" customHeight="1" spans="1:9">
      <c r="A1037" s="165" t="s">
        <v>72</v>
      </c>
      <c r="B1037" s="166">
        <f>SUM(B1038:B1151)</f>
        <v>31.398466</v>
      </c>
      <c r="C1037" s="164"/>
      <c r="D1037" s="164"/>
      <c r="E1037" s="164"/>
      <c r="F1037" s="164"/>
      <c r="G1037" s="164"/>
      <c r="H1037" s="164"/>
      <c r="I1037" s="164"/>
    </row>
    <row r="1038" s="125" customFormat="1" ht="16.5" customHeight="1" spans="1:9">
      <c r="A1038" s="167" t="s">
        <v>1880</v>
      </c>
      <c r="B1038" s="166"/>
      <c r="C1038" s="164"/>
      <c r="D1038" s="164"/>
      <c r="E1038" s="164"/>
      <c r="F1038" s="164"/>
      <c r="G1038" s="164"/>
      <c r="H1038" s="164"/>
      <c r="I1038" s="164"/>
    </row>
    <row r="1039" s="125" customFormat="1" ht="16.5" customHeight="1" spans="1:9">
      <c r="A1039" s="168" t="s">
        <v>1151</v>
      </c>
      <c r="B1039" s="166"/>
      <c r="C1039" s="164"/>
      <c r="D1039" s="164"/>
      <c r="E1039" s="164"/>
      <c r="F1039" s="164"/>
      <c r="G1039" s="164"/>
      <c r="H1039" s="164"/>
      <c r="I1039" s="164"/>
    </row>
    <row r="1040" s="125" customFormat="1" ht="16.5" customHeight="1" spans="1:9">
      <c r="A1040" s="168" t="s">
        <v>1152</v>
      </c>
      <c r="B1040" s="166"/>
      <c r="C1040" s="164"/>
      <c r="D1040" s="164"/>
      <c r="E1040" s="164"/>
      <c r="F1040" s="164"/>
      <c r="G1040" s="164"/>
      <c r="H1040" s="164"/>
      <c r="I1040" s="164"/>
    </row>
    <row r="1041" s="125" customFormat="1" ht="16.5" customHeight="1" spans="1:9">
      <c r="A1041" s="168" t="s">
        <v>1141</v>
      </c>
      <c r="B1041" s="166"/>
      <c r="C1041" s="164"/>
      <c r="D1041" s="164"/>
      <c r="E1041" s="164"/>
      <c r="F1041" s="164"/>
      <c r="G1041" s="164"/>
      <c r="H1041" s="164"/>
      <c r="I1041" s="164"/>
    </row>
    <row r="1042" s="125" customFormat="1" ht="16.5" customHeight="1" spans="1:9">
      <c r="A1042" s="168" t="s">
        <v>1881</v>
      </c>
      <c r="B1042" s="166">
        <v>4.591311</v>
      </c>
      <c r="C1042" s="164"/>
      <c r="D1042" s="164"/>
      <c r="E1042" s="164"/>
      <c r="F1042" s="164"/>
      <c r="G1042" s="164"/>
      <c r="H1042" s="164"/>
      <c r="I1042" s="164"/>
    </row>
    <row r="1043" s="125" customFormat="1" ht="16.5" customHeight="1" spans="1:9">
      <c r="A1043" s="168" t="s">
        <v>1882</v>
      </c>
      <c r="B1043" s="166">
        <v>24.807155</v>
      </c>
      <c r="C1043" s="164"/>
      <c r="D1043" s="164"/>
      <c r="E1043" s="164"/>
      <c r="F1043" s="164"/>
      <c r="G1043" s="164"/>
      <c r="H1043" s="164"/>
      <c r="I1043" s="164"/>
    </row>
    <row r="1044" s="125" customFormat="1" ht="16.5" customHeight="1" spans="1:9">
      <c r="A1044" s="168" t="s">
        <v>1883</v>
      </c>
      <c r="B1044" s="166"/>
      <c r="C1044" s="164"/>
      <c r="D1044" s="164"/>
      <c r="E1044" s="164"/>
      <c r="F1044" s="164"/>
      <c r="G1044" s="164"/>
      <c r="H1044" s="164"/>
      <c r="I1044" s="164"/>
    </row>
    <row r="1045" s="125" customFormat="1" ht="16.5" customHeight="1" spans="1:9">
      <c r="A1045" s="168" t="s">
        <v>1884</v>
      </c>
      <c r="B1045" s="166"/>
      <c r="C1045" s="164"/>
      <c r="D1045" s="164"/>
      <c r="E1045" s="164"/>
      <c r="F1045" s="164"/>
      <c r="G1045" s="164"/>
      <c r="H1045" s="164"/>
      <c r="I1045" s="164"/>
    </row>
    <row r="1046" s="125" customFormat="1" ht="16.5" customHeight="1" spans="1:9">
      <c r="A1046" s="168" t="s">
        <v>1885</v>
      </c>
      <c r="B1046" s="166"/>
      <c r="C1046" s="164"/>
      <c r="D1046" s="164"/>
      <c r="E1046" s="164"/>
      <c r="F1046" s="164"/>
      <c r="G1046" s="164"/>
      <c r="H1046" s="164"/>
      <c r="I1046" s="164"/>
    </row>
    <row r="1047" s="125" customFormat="1" ht="16.5" customHeight="1" spans="1:9">
      <c r="A1047" s="168" t="s">
        <v>1886</v>
      </c>
      <c r="B1047" s="166">
        <v>2</v>
      </c>
      <c r="C1047" s="164"/>
      <c r="D1047" s="164"/>
      <c r="E1047" s="164"/>
      <c r="F1047" s="164"/>
      <c r="G1047" s="164"/>
      <c r="H1047" s="164"/>
      <c r="I1047" s="164"/>
    </row>
    <row r="1048" s="125" customFormat="1" ht="16.5" customHeight="1" spans="1:9">
      <c r="A1048" s="168" t="s">
        <v>1887</v>
      </c>
      <c r="B1048" s="166"/>
      <c r="C1048" s="164"/>
      <c r="D1048" s="164"/>
      <c r="E1048" s="164"/>
      <c r="F1048" s="164"/>
      <c r="G1048" s="164"/>
      <c r="H1048" s="164"/>
      <c r="I1048" s="164"/>
    </row>
    <row r="1049" s="125" customFormat="1" ht="16.5" customHeight="1" spans="1:9">
      <c r="A1049" s="168" t="s">
        <v>1888</v>
      </c>
      <c r="B1049" s="166"/>
      <c r="C1049" s="164"/>
      <c r="D1049" s="164"/>
      <c r="E1049" s="164"/>
      <c r="F1049" s="164"/>
      <c r="G1049" s="164"/>
      <c r="H1049" s="164"/>
      <c r="I1049" s="164"/>
    </row>
    <row r="1050" s="125" customFormat="1" ht="16.5" customHeight="1" spans="1:9">
      <c r="A1050" s="168" t="s">
        <v>1889</v>
      </c>
      <c r="B1050" s="166"/>
      <c r="C1050" s="164"/>
      <c r="D1050" s="164"/>
      <c r="E1050" s="164"/>
      <c r="F1050" s="164"/>
      <c r="G1050" s="164"/>
      <c r="H1050" s="164"/>
      <c r="I1050" s="164"/>
    </row>
    <row r="1051" s="125" customFormat="1" ht="16.5" customHeight="1" spans="1:9">
      <c r="A1051" s="168" t="s">
        <v>1890</v>
      </c>
      <c r="B1051" s="166"/>
      <c r="C1051" s="164"/>
      <c r="D1051" s="164"/>
      <c r="E1051" s="164"/>
      <c r="F1051" s="164"/>
      <c r="G1051" s="164"/>
      <c r="H1051" s="164"/>
      <c r="I1051" s="164"/>
    </row>
    <row r="1052" s="125" customFormat="1" ht="16.5" customHeight="1" spans="1:9">
      <c r="A1052" s="168" t="s">
        <v>1891</v>
      </c>
      <c r="B1052" s="166"/>
      <c r="C1052" s="164"/>
      <c r="D1052" s="164"/>
      <c r="E1052" s="164"/>
      <c r="F1052" s="164"/>
      <c r="G1052" s="164"/>
      <c r="H1052" s="164"/>
      <c r="I1052" s="164"/>
    </row>
    <row r="1053" s="125" customFormat="1" ht="16.5" customHeight="1" spans="1:9">
      <c r="A1053" s="168" t="s">
        <v>1892</v>
      </c>
      <c r="B1053" s="166"/>
      <c r="C1053" s="164"/>
      <c r="D1053" s="164"/>
      <c r="E1053" s="164"/>
      <c r="F1053" s="164"/>
      <c r="G1053" s="164"/>
      <c r="H1053" s="164"/>
      <c r="I1053" s="164"/>
    </row>
    <row r="1054" s="125" customFormat="1" ht="16.5" customHeight="1" spans="1:9">
      <c r="A1054" s="168" t="s">
        <v>1893</v>
      </c>
      <c r="B1054" s="166"/>
      <c r="C1054" s="164"/>
      <c r="D1054" s="164"/>
      <c r="E1054" s="164"/>
      <c r="F1054" s="164"/>
      <c r="G1054" s="164"/>
      <c r="H1054" s="164"/>
      <c r="I1054" s="164"/>
    </row>
    <row r="1055" s="125" customFormat="1" ht="16.5" customHeight="1" spans="1:9">
      <c r="A1055" s="168" t="s">
        <v>1894</v>
      </c>
      <c r="B1055" s="166"/>
      <c r="C1055" s="164"/>
      <c r="D1055" s="164"/>
      <c r="E1055" s="164"/>
      <c r="F1055" s="164"/>
      <c r="G1055" s="164"/>
      <c r="H1055" s="164"/>
      <c r="I1055" s="164"/>
    </row>
    <row r="1056" s="125" customFormat="1" ht="16.5" customHeight="1" spans="1:9">
      <c r="A1056" s="168" t="s">
        <v>1895</v>
      </c>
      <c r="B1056" s="166"/>
      <c r="C1056" s="164"/>
      <c r="D1056" s="164"/>
      <c r="E1056" s="164"/>
      <c r="F1056" s="164"/>
      <c r="G1056" s="164"/>
      <c r="H1056" s="164"/>
      <c r="I1056" s="164"/>
    </row>
    <row r="1057" s="125" customFormat="1" ht="16.5" customHeight="1" spans="1:9">
      <c r="A1057" s="168" t="s">
        <v>1896</v>
      </c>
      <c r="B1057" s="166"/>
      <c r="C1057" s="164"/>
      <c r="D1057" s="164"/>
      <c r="E1057" s="164"/>
      <c r="F1057" s="164"/>
      <c r="G1057" s="164"/>
      <c r="H1057" s="164"/>
      <c r="I1057" s="164"/>
    </row>
    <row r="1058" s="125" customFormat="1" ht="16.5" customHeight="1" spans="1:9">
      <c r="A1058" s="168" t="s">
        <v>1897</v>
      </c>
      <c r="B1058" s="166"/>
      <c r="C1058" s="164"/>
      <c r="D1058" s="164"/>
      <c r="E1058" s="164"/>
      <c r="F1058" s="164"/>
      <c r="G1058" s="164"/>
      <c r="H1058" s="164"/>
      <c r="I1058" s="164"/>
    </row>
    <row r="1059" s="125" customFormat="1" ht="16.5" customHeight="1" spans="1:9">
      <c r="A1059" s="168" t="s">
        <v>1898</v>
      </c>
      <c r="B1059" s="166"/>
      <c r="C1059" s="164"/>
      <c r="D1059" s="164"/>
      <c r="E1059" s="164"/>
      <c r="F1059" s="164"/>
      <c r="G1059" s="164"/>
      <c r="H1059" s="164"/>
      <c r="I1059" s="164"/>
    </row>
    <row r="1060" s="125" customFormat="1" ht="16.5" customHeight="1" spans="1:9">
      <c r="A1060" s="168" t="s">
        <v>1899</v>
      </c>
      <c r="B1060" s="166"/>
      <c r="C1060" s="164"/>
      <c r="D1060" s="164"/>
      <c r="E1060" s="164"/>
      <c r="F1060" s="164"/>
      <c r="G1060" s="164"/>
      <c r="H1060" s="164"/>
      <c r="I1060" s="164"/>
    </row>
    <row r="1061" s="125" customFormat="1" ht="16.5" customHeight="1" spans="1:9">
      <c r="A1061" s="167" t="s">
        <v>1900</v>
      </c>
      <c r="B1061" s="166"/>
      <c r="C1061" s="164"/>
      <c r="D1061" s="164"/>
      <c r="E1061" s="164"/>
      <c r="F1061" s="164"/>
      <c r="G1061" s="164"/>
      <c r="H1061" s="164"/>
      <c r="I1061" s="164"/>
    </row>
    <row r="1062" s="125" customFormat="1" ht="16.5" customHeight="1" spans="1:9">
      <c r="A1062" s="168" t="s">
        <v>1151</v>
      </c>
      <c r="B1062" s="166"/>
      <c r="C1062" s="164"/>
      <c r="D1062" s="164"/>
      <c r="E1062" s="164"/>
      <c r="F1062" s="164"/>
      <c r="G1062" s="164"/>
      <c r="H1062" s="164"/>
      <c r="I1062" s="164"/>
    </row>
    <row r="1063" s="125" customFormat="1" ht="16.5" customHeight="1" spans="1:9">
      <c r="A1063" s="168" t="s">
        <v>1152</v>
      </c>
      <c r="B1063" s="166"/>
      <c r="C1063" s="164"/>
      <c r="D1063" s="164"/>
      <c r="E1063" s="164"/>
      <c r="F1063" s="164"/>
      <c r="G1063" s="164"/>
      <c r="H1063" s="164"/>
      <c r="I1063" s="164"/>
    </row>
    <row r="1064" s="125" customFormat="1" ht="16.5" customHeight="1" spans="1:9">
      <c r="A1064" s="168" t="s">
        <v>1141</v>
      </c>
      <c r="B1064" s="166"/>
      <c r="C1064" s="164"/>
      <c r="D1064" s="164"/>
      <c r="E1064" s="164"/>
      <c r="F1064" s="164"/>
      <c r="G1064" s="164"/>
      <c r="H1064" s="164"/>
      <c r="I1064" s="164"/>
    </row>
    <row r="1065" s="125" customFormat="1" ht="16.5" customHeight="1" spans="1:9">
      <c r="A1065" s="168" t="s">
        <v>1901</v>
      </c>
      <c r="B1065" s="166"/>
      <c r="C1065" s="164"/>
      <c r="D1065" s="164"/>
      <c r="E1065" s="164"/>
      <c r="F1065" s="164"/>
      <c r="G1065" s="164"/>
      <c r="H1065" s="164"/>
      <c r="I1065" s="164"/>
    </row>
    <row r="1066" s="125" customFormat="1" ht="16.5" customHeight="1" spans="1:9">
      <c r="A1066" s="168" t="s">
        <v>1902</v>
      </c>
      <c r="B1066" s="166"/>
      <c r="C1066" s="164"/>
      <c r="D1066" s="164"/>
      <c r="E1066" s="164"/>
      <c r="F1066" s="164"/>
      <c r="G1066" s="164"/>
      <c r="H1066" s="164"/>
      <c r="I1066" s="164"/>
    </row>
    <row r="1067" s="125" customFormat="1" ht="16.5" customHeight="1" spans="1:9">
      <c r="A1067" s="168" t="s">
        <v>1903</v>
      </c>
      <c r="B1067" s="166"/>
      <c r="C1067" s="164"/>
      <c r="D1067" s="164"/>
      <c r="E1067" s="164"/>
      <c r="F1067" s="164"/>
      <c r="G1067" s="164"/>
      <c r="H1067" s="164"/>
      <c r="I1067" s="164"/>
    </row>
    <row r="1068" s="125" customFormat="1" ht="16.5" customHeight="1" spans="1:9">
      <c r="A1068" s="168" t="s">
        <v>1904</v>
      </c>
      <c r="B1068" s="166"/>
      <c r="C1068" s="164"/>
      <c r="D1068" s="164"/>
      <c r="E1068" s="164"/>
      <c r="F1068" s="164"/>
      <c r="G1068" s="164"/>
      <c r="H1068" s="164"/>
      <c r="I1068" s="164"/>
    </row>
    <row r="1069" s="125" customFormat="1" ht="16.5" customHeight="1" spans="1:9">
      <c r="A1069" s="168" t="s">
        <v>1905</v>
      </c>
      <c r="B1069" s="166"/>
      <c r="C1069" s="164"/>
      <c r="D1069" s="164"/>
      <c r="E1069" s="164"/>
      <c r="F1069" s="164"/>
      <c r="G1069" s="164"/>
      <c r="H1069" s="164"/>
      <c r="I1069" s="164"/>
    </row>
    <row r="1070" s="125" customFormat="1" ht="16.5" customHeight="1" spans="1:9">
      <c r="A1070" s="168" t="s">
        <v>1906</v>
      </c>
      <c r="B1070" s="166"/>
      <c r="C1070" s="164"/>
      <c r="D1070" s="164"/>
      <c r="E1070" s="164"/>
      <c r="F1070" s="164"/>
      <c r="G1070" s="164"/>
      <c r="H1070" s="164"/>
      <c r="I1070" s="164"/>
    </row>
    <row r="1071" s="125" customFormat="1" ht="16.5" customHeight="1" spans="1:9">
      <c r="A1071" s="167" t="s">
        <v>1907</v>
      </c>
      <c r="B1071" s="166"/>
      <c r="C1071" s="164"/>
      <c r="D1071" s="164"/>
      <c r="E1071" s="164"/>
      <c r="F1071" s="164"/>
      <c r="G1071" s="164"/>
      <c r="H1071" s="164"/>
      <c r="I1071" s="164"/>
    </row>
    <row r="1072" s="125" customFormat="1" ht="16.5" customHeight="1" spans="1:9">
      <c r="A1072" s="168" t="s">
        <v>1151</v>
      </c>
      <c r="B1072" s="166"/>
      <c r="C1072" s="164"/>
      <c r="D1072" s="164"/>
      <c r="E1072" s="164"/>
      <c r="F1072" s="164"/>
      <c r="G1072" s="164"/>
      <c r="H1072" s="164"/>
      <c r="I1072" s="164"/>
    </row>
    <row r="1073" s="125" customFormat="1" ht="16.5" customHeight="1" spans="1:9">
      <c r="A1073" s="168" t="s">
        <v>1152</v>
      </c>
      <c r="B1073" s="166"/>
      <c r="C1073" s="164"/>
      <c r="D1073" s="164"/>
      <c r="E1073" s="164"/>
      <c r="F1073" s="164"/>
      <c r="G1073" s="164"/>
      <c r="H1073" s="164"/>
      <c r="I1073" s="164"/>
    </row>
    <row r="1074" s="125" customFormat="1" ht="16.5" customHeight="1" spans="1:9">
      <c r="A1074" s="168" t="s">
        <v>1141</v>
      </c>
      <c r="B1074" s="166"/>
      <c r="C1074" s="164"/>
      <c r="D1074" s="164"/>
      <c r="E1074" s="164"/>
      <c r="F1074" s="164"/>
      <c r="G1074" s="164"/>
      <c r="H1074" s="164"/>
      <c r="I1074" s="164"/>
    </row>
    <row r="1075" s="125" customFormat="1" ht="16.5" customHeight="1" spans="1:9">
      <c r="A1075" s="168" t="s">
        <v>1908</v>
      </c>
      <c r="B1075" s="166"/>
      <c r="C1075" s="164"/>
      <c r="D1075" s="164"/>
      <c r="E1075" s="164"/>
      <c r="F1075" s="164"/>
      <c r="G1075" s="164"/>
      <c r="H1075" s="164"/>
      <c r="I1075" s="164"/>
    </row>
    <row r="1076" s="125" customFormat="1" ht="16.5" customHeight="1" spans="1:9">
      <c r="A1076" s="168" t="s">
        <v>1909</v>
      </c>
      <c r="B1076" s="166"/>
      <c r="C1076" s="164"/>
      <c r="D1076" s="164"/>
      <c r="E1076" s="164"/>
      <c r="F1076" s="164"/>
      <c r="G1076" s="164"/>
      <c r="H1076" s="164"/>
      <c r="I1076" s="164"/>
    </row>
    <row r="1077" s="125" customFormat="1" ht="16.5" customHeight="1" spans="1:9">
      <c r="A1077" s="168" t="s">
        <v>1910</v>
      </c>
      <c r="B1077" s="166"/>
      <c r="C1077" s="164"/>
      <c r="D1077" s="164"/>
      <c r="E1077" s="164"/>
      <c r="F1077" s="164"/>
      <c r="G1077" s="164"/>
      <c r="H1077" s="164"/>
      <c r="I1077" s="164"/>
    </row>
    <row r="1078" s="125" customFormat="1" ht="16.5" customHeight="1" spans="1:9">
      <c r="A1078" s="168" t="s">
        <v>1911</v>
      </c>
      <c r="B1078" s="166"/>
      <c r="C1078" s="164"/>
      <c r="D1078" s="164"/>
      <c r="E1078" s="164"/>
      <c r="F1078" s="164"/>
      <c r="G1078" s="164"/>
      <c r="H1078" s="164"/>
      <c r="I1078" s="164"/>
    </row>
    <row r="1079" s="125" customFormat="1" ht="16.5" customHeight="1" spans="1:9">
      <c r="A1079" s="168" t="s">
        <v>1912</v>
      </c>
      <c r="B1079" s="166"/>
      <c r="C1079" s="164"/>
      <c r="D1079" s="164"/>
      <c r="E1079" s="164"/>
      <c r="F1079" s="164"/>
      <c r="G1079" s="164"/>
      <c r="H1079" s="164"/>
      <c r="I1079" s="164"/>
    </row>
    <row r="1080" s="125" customFormat="1" ht="16.5" customHeight="1" spans="1:9">
      <c r="A1080" s="168" t="s">
        <v>1913</v>
      </c>
      <c r="B1080" s="166"/>
      <c r="C1080" s="164"/>
      <c r="D1080" s="164"/>
      <c r="E1080" s="164"/>
      <c r="F1080" s="164"/>
      <c r="G1080" s="164"/>
      <c r="H1080" s="164"/>
      <c r="I1080" s="164"/>
    </row>
    <row r="1081" s="125" customFormat="1" ht="16.5" customHeight="1" spans="1:9">
      <c r="A1081" s="167" t="s">
        <v>1914</v>
      </c>
      <c r="B1081" s="166"/>
      <c r="C1081" s="164"/>
      <c r="D1081" s="164"/>
      <c r="E1081" s="164"/>
      <c r="F1081" s="164"/>
      <c r="G1081" s="164"/>
      <c r="H1081" s="164"/>
      <c r="I1081" s="164"/>
    </row>
    <row r="1082" s="125" customFormat="1" ht="16.5" customHeight="1" spans="1:9">
      <c r="A1082" s="168" t="s">
        <v>1915</v>
      </c>
      <c r="B1082" s="166"/>
      <c r="C1082" s="164"/>
      <c r="D1082" s="164"/>
      <c r="E1082" s="164"/>
      <c r="F1082" s="164"/>
      <c r="G1082" s="164"/>
      <c r="H1082" s="164"/>
      <c r="I1082" s="164"/>
    </row>
    <row r="1083" s="125" customFormat="1" ht="16.5" customHeight="1" spans="1:9">
      <c r="A1083" s="168" t="s">
        <v>1916</v>
      </c>
      <c r="B1083" s="166"/>
      <c r="C1083" s="164"/>
      <c r="D1083" s="164"/>
      <c r="E1083" s="164"/>
      <c r="F1083" s="164"/>
      <c r="G1083" s="164"/>
      <c r="H1083" s="164"/>
      <c r="I1083" s="164"/>
    </row>
    <row r="1084" s="125" customFormat="1" ht="16.5" customHeight="1" spans="1:9">
      <c r="A1084" s="168" t="s">
        <v>1917</v>
      </c>
      <c r="B1084" s="166"/>
      <c r="C1084" s="164"/>
      <c r="D1084" s="164"/>
      <c r="E1084" s="164"/>
      <c r="F1084" s="164"/>
      <c r="G1084" s="164"/>
      <c r="H1084" s="164"/>
      <c r="I1084" s="164"/>
    </row>
    <row r="1085" s="125" customFormat="1" ht="16.5" customHeight="1" spans="1:9">
      <c r="A1085" s="168" t="s">
        <v>1918</v>
      </c>
      <c r="B1085" s="166"/>
      <c r="C1085" s="164"/>
      <c r="D1085" s="164"/>
      <c r="E1085" s="164"/>
      <c r="F1085" s="164"/>
      <c r="G1085" s="164"/>
      <c r="H1085" s="164"/>
      <c r="I1085" s="164"/>
    </row>
    <row r="1086" s="125" customFormat="1" ht="16.5" customHeight="1" spans="1:9">
      <c r="A1086" s="167" t="s">
        <v>1919</v>
      </c>
      <c r="B1086" s="166"/>
      <c r="C1086" s="164"/>
      <c r="D1086" s="164"/>
      <c r="E1086" s="164"/>
      <c r="F1086" s="164"/>
      <c r="G1086" s="164"/>
      <c r="H1086" s="164"/>
      <c r="I1086" s="164"/>
    </row>
    <row r="1087" s="125" customFormat="1" ht="16.5" customHeight="1" spans="1:9">
      <c r="A1087" s="168" t="s">
        <v>1151</v>
      </c>
      <c r="B1087" s="166"/>
      <c r="C1087" s="164"/>
      <c r="D1087" s="164"/>
      <c r="E1087" s="164"/>
      <c r="F1087" s="164"/>
      <c r="G1087" s="164"/>
      <c r="H1087" s="164"/>
      <c r="I1087" s="164"/>
    </row>
    <row r="1088" s="125" customFormat="1" ht="16.5" customHeight="1" spans="1:9">
      <c r="A1088" s="168" t="s">
        <v>1152</v>
      </c>
      <c r="B1088" s="166"/>
      <c r="C1088" s="164"/>
      <c r="D1088" s="164"/>
      <c r="E1088" s="164"/>
      <c r="F1088" s="164"/>
      <c r="G1088" s="164"/>
      <c r="H1088" s="164"/>
      <c r="I1088" s="164"/>
    </row>
    <row r="1089" s="125" customFormat="1" ht="16.5" customHeight="1" spans="1:9">
      <c r="A1089" s="168" t="s">
        <v>1141</v>
      </c>
      <c r="B1089" s="166"/>
      <c r="C1089" s="164"/>
      <c r="D1089" s="164"/>
      <c r="E1089" s="164"/>
      <c r="F1089" s="164"/>
      <c r="G1089" s="164"/>
      <c r="H1089" s="164"/>
      <c r="I1089" s="164"/>
    </row>
    <row r="1090" s="125" customFormat="1" ht="16.5" customHeight="1" spans="1:9">
      <c r="A1090" s="168" t="s">
        <v>1905</v>
      </c>
      <c r="B1090" s="166"/>
      <c r="C1090" s="164"/>
      <c r="D1090" s="164"/>
      <c r="E1090" s="164"/>
      <c r="F1090" s="164"/>
      <c r="G1090" s="164"/>
      <c r="H1090" s="164"/>
      <c r="I1090" s="164"/>
    </row>
    <row r="1091" s="125" customFormat="1" ht="16.5" customHeight="1" spans="1:9">
      <c r="A1091" s="168" t="s">
        <v>1920</v>
      </c>
      <c r="B1091" s="166"/>
      <c r="C1091" s="164"/>
      <c r="D1091" s="164"/>
      <c r="E1091" s="164"/>
      <c r="F1091" s="164"/>
      <c r="G1091" s="164"/>
      <c r="H1091" s="164"/>
      <c r="I1091" s="164"/>
    </row>
    <row r="1092" s="125" customFormat="1" ht="16.5" customHeight="1" spans="1:9">
      <c r="A1092" s="168" t="s">
        <v>1921</v>
      </c>
      <c r="B1092" s="166"/>
      <c r="C1092" s="164"/>
      <c r="D1092" s="164"/>
      <c r="E1092" s="164"/>
      <c r="F1092" s="164"/>
      <c r="G1092" s="164"/>
      <c r="H1092" s="164"/>
      <c r="I1092" s="164"/>
    </row>
    <row r="1093" s="125" customFormat="1" ht="16.5" customHeight="1" spans="1:9">
      <c r="A1093" s="167" t="s">
        <v>1922</v>
      </c>
      <c r="B1093" s="166"/>
      <c r="C1093" s="164"/>
      <c r="D1093" s="164"/>
      <c r="E1093" s="164"/>
      <c r="F1093" s="164"/>
      <c r="G1093" s="164"/>
      <c r="H1093" s="164"/>
      <c r="I1093" s="164"/>
    </row>
    <row r="1094" s="125" customFormat="1" ht="16.5" customHeight="1" spans="1:9">
      <c r="A1094" s="168" t="s">
        <v>1923</v>
      </c>
      <c r="B1094" s="166"/>
      <c r="C1094" s="164"/>
      <c r="D1094" s="164"/>
      <c r="E1094" s="164"/>
      <c r="F1094" s="164"/>
      <c r="G1094" s="164"/>
      <c r="H1094" s="164"/>
      <c r="I1094" s="164"/>
    </row>
    <row r="1095" s="125" customFormat="1" ht="16.5" customHeight="1" spans="1:9">
      <c r="A1095" s="168" t="s">
        <v>1924</v>
      </c>
      <c r="B1095" s="166"/>
      <c r="C1095" s="164"/>
      <c r="D1095" s="164"/>
      <c r="E1095" s="164"/>
      <c r="F1095" s="164"/>
      <c r="G1095" s="164"/>
      <c r="H1095" s="164"/>
      <c r="I1095" s="164"/>
    </row>
    <row r="1096" s="125" customFormat="1" ht="16.5" customHeight="1" spans="1:9">
      <c r="A1096" s="168" t="s">
        <v>1925</v>
      </c>
      <c r="B1096" s="166"/>
      <c r="C1096" s="164"/>
      <c r="D1096" s="164"/>
      <c r="E1096" s="164"/>
      <c r="F1096" s="164"/>
      <c r="G1096" s="164"/>
      <c r="H1096" s="164"/>
      <c r="I1096" s="164"/>
    </row>
    <row r="1097" s="125" customFormat="1" ht="16.5" customHeight="1" spans="1:9">
      <c r="A1097" s="168" t="s">
        <v>1926</v>
      </c>
      <c r="B1097" s="166"/>
      <c r="C1097" s="164"/>
      <c r="D1097" s="164"/>
      <c r="E1097" s="164"/>
      <c r="F1097" s="164"/>
      <c r="G1097" s="164"/>
      <c r="H1097" s="164"/>
      <c r="I1097" s="164"/>
    </row>
    <row r="1098" s="125" customFormat="1" ht="16.5" customHeight="1" spans="1:9">
      <c r="A1098" s="167" t="s">
        <v>1927</v>
      </c>
      <c r="B1098" s="166"/>
      <c r="C1098" s="164"/>
      <c r="D1098" s="164"/>
      <c r="E1098" s="164"/>
      <c r="F1098" s="164"/>
      <c r="G1098" s="164"/>
      <c r="H1098" s="164"/>
      <c r="I1098" s="164"/>
    </row>
    <row r="1099" s="125" customFormat="1" ht="16.5" customHeight="1" spans="1:9">
      <c r="A1099" s="168" t="s">
        <v>1881</v>
      </c>
      <c r="B1099" s="166"/>
      <c r="C1099" s="164"/>
      <c r="D1099" s="164"/>
      <c r="E1099" s="164"/>
      <c r="F1099" s="164"/>
      <c r="G1099" s="164"/>
      <c r="H1099" s="164"/>
      <c r="I1099" s="164"/>
    </row>
    <row r="1100" s="125" customFormat="1" ht="16.5" customHeight="1" spans="1:9">
      <c r="A1100" s="168" t="s">
        <v>1882</v>
      </c>
      <c r="B1100" s="166"/>
      <c r="C1100" s="164"/>
      <c r="D1100" s="164"/>
      <c r="E1100" s="164"/>
      <c r="F1100" s="164"/>
      <c r="G1100" s="164"/>
      <c r="H1100" s="164"/>
      <c r="I1100" s="164"/>
    </row>
    <row r="1101" s="125" customFormat="1" ht="16.5" customHeight="1" spans="1:9">
      <c r="A1101" s="168" t="s">
        <v>1928</v>
      </c>
      <c r="B1101" s="166"/>
      <c r="C1101" s="164"/>
      <c r="D1101" s="164"/>
      <c r="E1101" s="164"/>
      <c r="F1101" s="164"/>
      <c r="G1101" s="164"/>
      <c r="H1101" s="164"/>
      <c r="I1101" s="164"/>
    </row>
    <row r="1102" s="125" customFormat="1" ht="16.5" customHeight="1" spans="1:9">
      <c r="A1102" s="168" t="s">
        <v>1929</v>
      </c>
      <c r="B1102" s="166"/>
      <c r="C1102" s="164"/>
      <c r="D1102" s="164"/>
      <c r="E1102" s="164"/>
      <c r="F1102" s="164"/>
      <c r="G1102" s="164"/>
      <c r="H1102" s="164"/>
      <c r="I1102" s="164"/>
    </row>
    <row r="1103" s="125" customFormat="1" ht="16.5" customHeight="1" spans="1:9">
      <c r="A1103" s="167" t="s">
        <v>1930</v>
      </c>
      <c r="B1103" s="166"/>
      <c r="C1103" s="164"/>
      <c r="D1103" s="164"/>
      <c r="E1103" s="164"/>
      <c r="F1103" s="164"/>
      <c r="G1103" s="164"/>
      <c r="H1103" s="164"/>
      <c r="I1103" s="164"/>
    </row>
    <row r="1104" s="125" customFormat="1" ht="16.5" customHeight="1" spans="1:9">
      <c r="A1104" s="168" t="s">
        <v>1928</v>
      </c>
      <c r="B1104" s="166"/>
      <c r="C1104" s="164"/>
      <c r="D1104" s="164"/>
      <c r="E1104" s="164"/>
      <c r="F1104" s="164"/>
      <c r="G1104" s="164"/>
      <c r="H1104" s="164"/>
      <c r="I1104" s="164"/>
    </row>
    <row r="1105" s="125" customFormat="1" ht="16.5" customHeight="1" spans="1:9">
      <c r="A1105" s="168" t="s">
        <v>1931</v>
      </c>
      <c r="B1105" s="166"/>
      <c r="C1105" s="164"/>
      <c r="D1105" s="164"/>
      <c r="E1105" s="164"/>
      <c r="F1105" s="164"/>
      <c r="G1105" s="164"/>
      <c r="H1105" s="164"/>
      <c r="I1105" s="164"/>
    </row>
    <row r="1106" s="125" customFormat="1" ht="16.5" customHeight="1" spans="1:9">
      <c r="A1106" s="168" t="s">
        <v>1932</v>
      </c>
      <c r="B1106" s="166"/>
      <c r="C1106" s="164"/>
      <c r="D1106" s="164"/>
      <c r="E1106" s="164"/>
      <c r="F1106" s="164"/>
      <c r="G1106" s="164"/>
      <c r="H1106" s="164"/>
      <c r="I1106" s="164"/>
    </row>
    <row r="1107" s="125" customFormat="1" ht="16.5" customHeight="1" spans="1:9">
      <c r="A1107" s="168" t="s">
        <v>1933</v>
      </c>
      <c r="B1107" s="166"/>
      <c r="C1107" s="164"/>
      <c r="D1107" s="164"/>
      <c r="E1107" s="164"/>
      <c r="F1107" s="164"/>
      <c r="G1107" s="164"/>
      <c r="H1107" s="164"/>
      <c r="I1107" s="164"/>
    </row>
    <row r="1108" s="125" customFormat="1" ht="16.5" customHeight="1" spans="1:9">
      <c r="A1108" s="167" t="s">
        <v>1934</v>
      </c>
      <c r="B1108" s="166"/>
      <c r="C1108" s="164"/>
      <c r="D1108" s="164"/>
      <c r="E1108" s="164"/>
      <c r="F1108" s="164"/>
      <c r="G1108" s="164"/>
      <c r="H1108" s="164"/>
      <c r="I1108" s="164"/>
    </row>
    <row r="1109" s="125" customFormat="1" ht="16.5" customHeight="1" spans="1:9">
      <c r="A1109" s="168" t="s">
        <v>1888</v>
      </c>
      <c r="B1109" s="166"/>
      <c r="C1109" s="164"/>
      <c r="D1109" s="164"/>
      <c r="E1109" s="164"/>
      <c r="F1109" s="164"/>
      <c r="G1109" s="164"/>
      <c r="H1109" s="164"/>
      <c r="I1109" s="164"/>
    </row>
    <row r="1110" s="125" customFormat="1" ht="16.5" customHeight="1" spans="1:9">
      <c r="A1110" s="168" t="s">
        <v>1935</v>
      </c>
      <c r="B1110" s="166"/>
      <c r="C1110" s="164"/>
      <c r="D1110" s="164"/>
      <c r="E1110" s="164"/>
      <c r="F1110" s="164"/>
      <c r="G1110" s="164"/>
      <c r="H1110" s="164"/>
      <c r="I1110" s="164"/>
    </row>
    <row r="1111" s="125" customFormat="1" ht="16.5" customHeight="1" spans="1:9">
      <c r="A1111" s="168" t="s">
        <v>1936</v>
      </c>
      <c r="B1111" s="166"/>
      <c r="C1111" s="164"/>
      <c r="D1111" s="164"/>
      <c r="E1111" s="164"/>
      <c r="F1111" s="164"/>
      <c r="G1111" s="164"/>
      <c r="H1111" s="164"/>
      <c r="I1111" s="164"/>
    </row>
    <row r="1112" s="125" customFormat="1" ht="16.5" customHeight="1" spans="1:9">
      <c r="A1112" s="168" t="s">
        <v>1937</v>
      </c>
      <c r="B1112" s="166"/>
      <c r="C1112" s="164"/>
      <c r="D1112" s="164"/>
      <c r="E1112" s="164"/>
      <c r="F1112" s="164"/>
      <c r="G1112" s="164"/>
      <c r="H1112" s="164"/>
      <c r="I1112" s="164"/>
    </row>
    <row r="1113" s="125" customFormat="1" ht="16.5" customHeight="1" spans="1:9">
      <c r="A1113" s="167" t="s">
        <v>1938</v>
      </c>
      <c r="B1113" s="166"/>
      <c r="C1113" s="164"/>
      <c r="D1113" s="164"/>
      <c r="E1113" s="164"/>
      <c r="F1113" s="164"/>
      <c r="G1113" s="164"/>
      <c r="H1113" s="164"/>
      <c r="I1113" s="164"/>
    </row>
    <row r="1114" s="125" customFormat="1" ht="16.5" customHeight="1" spans="1:9">
      <c r="A1114" s="168" t="s">
        <v>1939</v>
      </c>
      <c r="B1114" s="166"/>
      <c r="C1114" s="164"/>
      <c r="D1114" s="164"/>
      <c r="E1114" s="164"/>
      <c r="F1114" s="164"/>
      <c r="G1114" s="164"/>
      <c r="H1114" s="164"/>
      <c r="I1114" s="164"/>
    </row>
    <row r="1115" s="125" customFormat="1" ht="16.5" customHeight="1" spans="1:9">
      <c r="A1115" s="168" t="s">
        <v>1940</v>
      </c>
      <c r="B1115" s="166"/>
      <c r="C1115" s="164"/>
      <c r="D1115" s="164"/>
      <c r="E1115" s="164"/>
      <c r="F1115" s="164"/>
      <c r="G1115" s="164"/>
      <c r="H1115" s="164"/>
      <c r="I1115" s="164"/>
    </row>
    <row r="1116" s="125" customFormat="1" ht="16.5" customHeight="1" spans="1:9">
      <c r="A1116" s="168" t="s">
        <v>1941</v>
      </c>
      <c r="B1116" s="166"/>
      <c r="C1116" s="164"/>
      <c r="D1116" s="164"/>
      <c r="E1116" s="164"/>
      <c r="F1116" s="164"/>
      <c r="G1116" s="164"/>
      <c r="H1116" s="164"/>
      <c r="I1116" s="164"/>
    </row>
    <row r="1117" s="125" customFormat="1" ht="16.5" customHeight="1" spans="1:9">
      <c r="A1117" s="168" t="s">
        <v>1942</v>
      </c>
      <c r="B1117" s="166"/>
      <c r="C1117" s="164"/>
      <c r="D1117" s="164"/>
      <c r="E1117" s="164"/>
      <c r="F1117" s="164"/>
      <c r="G1117" s="164"/>
      <c r="H1117" s="164"/>
      <c r="I1117" s="164"/>
    </row>
    <row r="1118" s="125" customFormat="1" ht="16.5" customHeight="1" spans="1:9">
      <c r="A1118" s="168" t="s">
        <v>1943</v>
      </c>
      <c r="B1118" s="166"/>
      <c r="C1118" s="164"/>
      <c r="D1118" s="164"/>
      <c r="E1118" s="164"/>
      <c r="F1118" s="164"/>
      <c r="G1118" s="164"/>
      <c r="H1118" s="164"/>
      <c r="I1118" s="164"/>
    </row>
    <row r="1119" s="125" customFormat="1" ht="16.5" customHeight="1" spans="1:9">
      <c r="A1119" s="168" t="s">
        <v>1944</v>
      </c>
      <c r="B1119" s="166"/>
      <c r="C1119" s="164"/>
      <c r="D1119" s="164"/>
      <c r="E1119" s="164"/>
      <c r="F1119" s="164"/>
      <c r="G1119" s="164"/>
      <c r="H1119" s="164"/>
      <c r="I1119" s="164"/>
    </row>
    <row r="1120" s="125" customFormat="1" ht="16.5" customHeight="1" spans="1:9">
      <c r="A1120" s="168" t="s">
        <v>1945</v>
      </c>
      <c r="B1120" s="166"/>
      <c r="C1120" s="164"/>
      <c r="D1120" s="164"/>
      <c r="E1120" s="164"/>
      <c r="F1120" s="164"/>
      <c r="G1120" s="164"/>
      <c r="H1120" s="164"/>
      <c r="I1120" s="164"/>
    </row>
    <row r="1121" s="125" customFormat="1" ht="16.5" customHeight="1" spans="1:9">
      <c r="A1121" s="168" t="s">
        <v>1946</v>
      </c>
      <c r="B1121" s="166"/>
      <c r="C1121" s="164"/>
      <c r="D1121" s="164"/>
      <c r="E1121" s="164"/>
      <c r="F1121" s="164"/>
      <c r="G1121" s="164"/>
      <c r="H1121" s="164"/>
      <c r="I1121" s="164"/>
    </row>
    <row r="1122" s="125" customFormat="1" ht="16.5" customHeight="1" spans="1:9">
      <c r="A1122" s="167" t="s">
        <v>1947</v>
      </c>
      <c r="B1122" s="166"/>
      <c r="C1122" s="164"/>
      <c r="D1122" s="164"/>
      <c r="E1122" s="164"/>
      <c r="F1122" s="164"/>
      <c r="G1122" s="164"/>
      <c r="H1122" s="164"/>
      <c r="I1122" s="164"/>
    </row>
    <row r="1123" s="125" customFormat="1" ht="16.5" customHeight="1" spans="1:9">
      <c r="A1123" s="168" t="s">
        <v>1948</v>
      </c>
      <c r="B1123" s="166"/>
      <c r="C1123" s="164"/>
      <c r="D1123" s="164"/>
      <c r="E1123" s="164"/>
      <c r="F1123" s="164"/>
      <c r="G1123" s="164"/>
      <c r="H1123" s="164"/>
      <c r="I1123" s="164"/>
    </row>
    <row r="1124" s="125" customFormat="1" ht="16.5" customHeight="1" spans="1:9">
      <c r="A1124" s="168" t="s">
        <v>1949</v>
      </c>
      <c r="B1124" s="166"/>
      <c r="C1124" s="164"/>
      <c r="D1124" s="164"/>
      <c r="E1124" s="164"/>
      <c r="F1124" s="164"/>
      <c r="G1124" s="164"/>
      <c r="H1124" s="164"/>
      <c r="I1124" s="164"/>
    </row>
    <row r="1125" s="125" customFormat="1" ht="16.5" customHeight="1" spans="1:9">
      <c r="A1125" s="168" t="s">
        <v>1950</v>
      </c>
      <c r="B1125" s="166"/>
      <c r="C1125" s="164"/>
      <c r="D1125" s="164"/>
      <c r="E1125" s="164"/>
      <c r="F1125" s="164"/>
      <c r="G1125" s="164"/>
      <c r="H1125" s="164"/>
      <c r="I1125" s="164"/>
    </row>
    <row r="1126" s="125" customFormat="1" ht="16.5" customHeight="1" spans="1:9">
      <c r="A1126" s="168" t="s">
        <v>1951</v>
      </c>
      <c r="B1126" s="166"/>
      <c r="C1126" s="164"/>
      <c r="D1126" s="164"/>
      <c r="E1126" s="164"/>
      <c r="F1126" s="164"/>
      <c r="G1126" s="164"/>
      <c r="H1126" s="164"/>
      <c r="I1126" s="164"/>
    </row>
    <row r="1127" s="125" customFormat="1" ht="16.5" customHeight="1" spans="1:9">
      <c r="A1127" s="168" t="s">
        <v>1952</v>
      </c>
      <c r="B1127" s="166"/>
      <c r="C1127" s="164"/>
      <c r="D1127" s="164"/>
      <c r="E1127" s="164"/>
      <c r="F1127" s="164"/>
      <c r="G1127" s="164"/>
      <c r="H1127" s="164"/>
      <c r="I1127" s="164"/>
    </row>
    <row r="1128" s="125" customFormat="1" ht="16.5" customHeight="1" spans="1:9">
      <c r="A1128" s="168" t="s">
        <v>1953</v>
      </c>
      <c r="B1128" s="166"/>
      <c r="C1128" s="164"/>
      <c r="D1128" s="164"/>
      <c r="E1128" s="164"/>
      <c r="F1128" s="164"/>
      <c r="G1128" s="164"/>
      <c r="H1128" s="164"/>
      <c r="I1128" s="164"/>
    </row>
    <row r="1129" s="125" customFormat="1" ht="16.5" customHeight="1" spans="1:9">
      <c r="A1129" s="167" t="s">
        <v>1954</v>
      </c>
      <c r="B1129" s="166"/>
      <c r="C1129" s="164"/>
      <c r="D1129" s="164"/>
      <c r="E1129" s="164"/>
      <c r="F1129" s="164"/>
      <c r="G1129" s="164"/>
      <c r="H1129" s="164"/>
      <c r="I1129" s="164"/>
    </row>
    <row r="1130" s="125" customFormat="1" ht="16.5" customHeight="1" spans="1:9">
      <c r="A1130" s="168" t="s">
        <v>1955</v>
      </c>
      <c r="B1130" s="166"/>
      <c r="C1130" s="164"/>
      <c r="D1130" s="164"/>
      <c r="E1130" s="164"/>
      <c r="F1130" s="164"/>
      <c r="G1130" s="164"/>
      <c r="H1130" s="164"/>
      <c r="I1130" s="164"/>
    </row>
    <row r="1131" s="125" customFormat="1" ht="16.5" customHeight="1" spans="1:9">
      <c r="A1131" s="168" t="s">
        <v>1909</v>
      </c>
      <c r="B1131" s="166"/>
      <c r="C1131" s="164"/>
      <c r="D1131" s="164"/>
      <c r="E1131" s="164"/>
      <c r="F1131" s="164"/>
      <c r="G1131" s="164"/>
      <c r="H1131" s="164"/>
      <c r="I1131" s="164"/>
    </row>
    <row r="1132" s="125" customFormat="1" ht="16.5" customHeight="1" spans="1:9">
      <c r="A1132" s="168" t="s">
        <v>1956</v>
      </c>
      <c r="B1132" s="166"/>
      <c r="C1132" s="164"/>
      <c r="D1132" s="164"/>
      <c r="E1132" s="164"/>
      <c r="F1132" s="164"/>
      <c r="G1132" s="164"/>
      <c r="H1132" s="164"/>
      <c r="I1132" s="164"/>
    </row>
    <row r="1133" s="125" customFormat="1" ht="16.5" customHeight="1" spans="1:9">
      <c r="A1133" s="168" t="s">
        <v>1957</v>
      </c>
      <c r="B1133" s="166"/>
      <c r="C1133" s="164"/>
      <c r="D1133" s="164"/>
      <c r="E1133" s="164"/>
      <c r="F1133" s="164"/>
      <c r="G1133" s="164"/>
      <c r="H1133" s="164"/>
      <c r="I1133" s="164"/>
    </row>
    <row r="1134" s="125" customFormat="1" ht="16.5" customHeight="1" spans="1:9">
      <c r="A1134" s="168" t="s">
        <v>1958</v>
      </c>
      <c r="B1134" s="166"/>
      <c r="C1134" s="164"/>
      <c r="D1134" s="164"/>
      <c r="E1134" s="164"/>
      <c r="F1134" s="164"/>
      <c r="G1134" s="164"/>
      <c r="H1134" s="164"/>
      <c r="I1134" s="164"/>
    </row>
    <row r="1135" s="125" customFormat="1" ht="16.5" customHeight="1" spans="1:9">
      <c r="A1135" s="168" t="s">
        <v>1959</v>
      </c>
      <c r="B1135" s="166"/>
      <c r="C1135" s="164"/>
      <c r="D1135" s="164"/>
      <c r="E1135" s="164"/>
      <c r="F1135" s="164"/>
      <c r="G1135" s="164"/>
      <c r="H1135" s="164"/>
      <c r="I1135" s="164"/>
    </row>
    <row r="1136" s="125" customFormat="1" ht="16.5" customHeight="1" spans="1:9">
      <c r="A1136" s="168" t="s">
        <v>1960</v>
      </c>
      <c r="B1136" s="166"/>
      <c r="C1136" s="164"/>
      <c r="D1136" s="164"/>
      <c r="E1136" s="164"/>
      <c r="F1136" s="164"/>
      <c r="G1136" s="164"/>
      <c r="H1136" s="164"/>
      <c r="I1136" s="164"/>
    </row>
    <row r="1137" s="125" customFormat="1" ht="16.5" customHeight="1" spans="1:9">
      <c r="A1137" s="168" t="s">
        <v>1961</v>
      </c>
      <c r="B1137" s="166"/>
      <c r="C1137" s="164"/>
      <c r="D1137" s="164"/>
      <c r="E1137" s="164"/>
      <c r="F1137" s="164"/>
      <c r="G1137" s="164"/>
      <c r="H1137" s="164"/>
      <c r="I1137" s="164"/>
    </row>
    <row r="1138" s="125" customFormat="1" ht="16.5" customHeight="1" spans="1:9">
      <c r="A1138" s="167" t="s">
        <v>1962</v>
      </c>
      <c r="B1138" s="166"/>
      <c r="C1138" s="164"/>
      <c r="D1138" s="164"/>
      <c r="E1138" s="164"/>
      <c r="F1138" s="164"/>
      <c r="G1138" s="164"/>
      <c r="H1138" s="164"/>
      <c r="I1138" s="164"/>
    </row>
    <row r="1139" s="125" customFormat="1" ht="16.5" customHeight="1" spans="1:9">
      <c r="A1139" s="168" t="s">
        <v>1881</v>
      </c>
      <c r="B1139" s="166"/>
      <c r="C1139" s="164"/>
      <c r="D1139" s="164"/>
      <c r="E1139" s="164"/>
      <c r="F1139" s="164"/>
      <c r="G1139" s="164"/>
      <c r="H1139" s="164"/>
      <c r="I1139" s="164"/>
    </row>
    <row r="1140" s="125" customFormat="1" ht="16.5" customHeight="1" spans="1:9">
      <c r="A1140" s="168" t="s">
        <v>1963</v>
      </c>
      <c r="B1140" s="166"/>
      <c r="C1140" s="164"/>
      <c r="D1140" s="164"/>
      <c r="E1140" s="164"/>
      <c r="F1140" s="164"/>
      <c r="G1140" s="164"/>
      <c r="H1140" s="164"/>
      <c r="I1140" s="164"/>
    </row>
    <row r="1141" s="125" customFormat="1" ht="16.5" customHeight="1" spans="1:9">
      <c r="A1141" s="167" t="s">
        <v>1964</v>
      </c>
      <c r="B1141" s="166"/>
      <c r="C1141" s="164"/>
      <c r="D1141" s="164"/>
      <c r="E1141" s="164"/>
      <c r="F1141" s="164"/>
      <c r="G1141" s="164"/>
      <c r="H1141" s="164"/>
      <c r="I1141" s="164"/>
    </row>
    <row r="1142" s="125" customFormat="1" ht="16.5" customHeight="1" spans="1:9">
      <c r="A1142" s="168" t="s">
        <v>1881</v>
      </c>
      <c r="B1142" s="166"/>
      <c r="C1142" s="164"/>
      <c r="D1142" s="164"/>
      <c r="E1142" s="164"/>
      <c r="F1142" s="164"/>
      <c r="G1142" s="164"/>
      <c r="H1142" s="164"/>
      <c r="I1142" s="164"/>
    </row>
    <row r="1143" s="125" customFormat="1" ht="16.5" customHeight="1" spans="1:9">
      <c r="A1143" s="168" t="s">
        <v>1965</v>
      </c>
      <c r="B1143" s="166"/>
      <c r="C1143" s="164"/>
      <c r="D1143" s="164"/>
      <c r="E1143" s="164"/>
      <c r="F1143" s="164"/>
      <c r="G1143" s="164"/>
      <c r="H1143" s="164"/>
      <c r="I1143" s="164"/>
    </row>
    <row r="1144" s="125" customFormat="1" ht="16.5" customHeight="1" spans="1:9">
      <c r="A1144" s="167" t="s">
        <v>1966</v>
      </c>
      <c r="B1144" s="166"/>
      <c r="C1144" s="164"/>
      <c r="D1144" s="164"/>
      <c r="E1144" s="164"/>
      <c r="F1144" s="164"/>
      <c r="G1144" s="164"/>
      <c r="H1144" s="164"/>
      <c r="I1144" s="164"/>
    </row>
    <row r="1145" s="125" customFormat="1" ht="16.5" customHeight="1" spans="1:9">
      <c r="A1145" s="167" t="s">
        <v>1967</v>
      </c>
      <c r="B1145" s="166"/>
      <c r="C1145" s="164"/>
      <c r="D1145" s="164"/>
      <c r="E1145" s="164"/>
      <c r="F1145" s="164"/>
      <c r="G1145" s="164"/>
      <c r="H1145" s="164"/>
      <c r="I1145" s="164"/>
    </row>
    <row r="1146" s="125" customFormat="1" ht="16.5" customHeight="1" spans="1:9">
      <c r="A1146" s="168" t="s">
        <v>1888</v>
      </c>
      <c r="B1146" s="166"/>
      <c r="C1146" s="164"/>
      <c r="D1146" s="164"/>
      <c r="E1146" s="164"/>
      <c r="F1146" s="164"/>
      <c r="G1146" s="164"/>
      <c r="H1146" s="164"/>
      <c r="I1146" s="164"/>
    </row>
    <row r="1147" s="125" customFormat="1" ht="16.5" customHeight="1" spans="1:9">
      <c r="A1147" s="168" t="s">
        <v>1936</v>
      </c>
      <c r="B1147" s="166"/>
      <c r="C1147" s="164"/>
      <c r="D1147" s="164"/>
      <c r="E1147" s="164"/>
      <c r="F1147" s="164"/>
      <c r="G1147" s="164"/>
      <c r="H1147" s="164"/>
      <c r="I1147" s="164"/>
    </row>
    <row r="1148" s="125" customFormat="1" ht="16.5" customHeight="1" spans="1:9">
      <c r="A1148" s="168" t="s">
        <v>1968</v>
      </c>
      <c r="B1148" s="166"/>
      <c r="C1148" s="164"/>
      <c r="D1148" s="164"/>
      <c r="E1148" s="164"/>
      <c r="F1148" s="164"/>
      <c r="G1148" s="164"/>
      <c r="H1148" s="164"/>
      <c r="I1148" s="164"/>
    </row>
    <row r="1149" s="125" customFormat="1" ht="16.5" customHeight="1" spans="1:9">
      <c r="A1149" s="167" t="s">
        <v>1969</v>
      </c>
      <c r="B1149" s="166"/>
      <c r="C1149" s="164"/>
      <c r="D1149" s="164"/>
      <c r="E1149" s="164"/>
      <c r="F1149" s="164"/>
      <c r="G1149" s="164"/>
      <c r="H1149" s="164"/>
      <c r="I1149" s="164"/>
    </row>
    <row r="1150" s="125" customFormat="1" ht="16.5" customHeight="1" spans="1:9">
      <c r="A1150" s="168" t="s">
        <v>1970</v>
      </c>
      <c r="B1150" s="166"/>
      <c r="C1150" s="164"/>
      <c r="D1150" s="164"/>
      <c r="E1150" s="164"/>
      <c r="F1150" s="164"/>
      <c r="G1150" s="164"/>
      <c r="H1150" s="164"/>
      <c r="I1150" s="164"/>
    </row>
    <row r="1151" s="125" customFormat="1" ht="16.5" customHeight="1" spans="1:9">
      <c r="A1151" s="168" t="s">
        <v>1969</v>
      </c>
      <c r="B1151" s="166"/>
      <c r="C1151" s="164"/>
      <c r="D1151" s="164"/>
      <c r="E1151" s="164"/>
      <c r="F1151" s="164"/>
      <c r="G1151" s="164"/>
      <c r="H1151" s="164"/>
      <c r="I1151" s="164"/>
    </row>
    <row r="1152" s="125" customFormat="1" ht="16.5" customHeight="1" spans="1:9">
      <c r="A1152" s="165" t="s">
        <v>74</v>
      </c>
      <c r="B1152" s="166"/>
      <c r="C1152" s="164"/>
      <c r="D1152" s="164"/>
      <c r="E1152" s="164"/>
      <c r="F1152" s="164"/>
      <c r="G1152" s="164"/>
      <c r="H1152" s="164"/>
      <c r="I1152" s="164"/>
    </row>
    <row r="1153" s="125" customFormat="1" ht="16.5" customHeight="1" spans="1:9">
      <c r="A1153" s="167" t="s">
        <v>1971</v>
      </c>
      <c r="B1153" s="166"/>
      <c r="C1153" s="164"/>
      <c r="D1153" s="164"/>
      <c r="E1153" s="164"/>
      <c r="F1153" s="164"/>
      <c r="G1153" s="164"/>
      <c r="H1153" s="164"/>
      <c r="I1153" s="164"/>
    </row>
    <row r="1154" s="125" customFormat="1" ht="16.5" customHeight="1" spans="1:9">
      <c r="A1154" s="168" t="s">
        <v>1151</v>
      </c>
      <c r="B1154" s="166"/>
      <c r="C1154" s="164"/>
      <c r="D1154" s="164"/>
      <c r="E1154" s="164"/>
      <c r="F1154" s="164"/>
      <c r="G1154" s="164"/>
      <c r="H1154" s="164"/>
      <c r="I1154" s="164"/>
    </row>
    <row r="1155" s="125" customFormat="1" ht="16.5" customHeight="1" spans="1:9">
      <c r="A1155" s="168" t="s">
        <v>1152</v>
      </c>
      <c r="B1155" s="166"/>
      <c r="C1155" s="164"/>
      <c r="D1155" s="164"/>
      <c r="E1155" s="164"/>
      <c r="F1155" s="164"/>
      <c r="G1155" s="164"/>
      <c r="H1155" s="164"/>
      <c r="I1155" s="164"/>
    </row>
    <row r="1156" s="125" customFormat="1" ht="16.5" customHeight="1" spans="1:9">
      <c r="A1156" s="168" t="s">
        <v>1141</v>
      </c>
      <c r="B1156" s="166"/>
      <c r="C1156" s="164"/>
      <c r="D1156" s="164"/>
      <c r="E1156" s="164"/>
      <c r="F1156" s="164"/>
      <c r="G1156" s="164"/>
      <c r="H1156" s="164"/>
      <c r="I1156" s="164"/>
    </row>
    <row r="1157" s="125" customFormat="1" ht="16.5" customHeight="1" spans="1:9">
      <c r="A1157" s="168" t="s">
        <v>1972</v>
      </c>
      <c r="B1157" s="166"/>
      <c r="C1157" s="164"/>
      <c r="D1157" s="164"/>
      <c r="E1157" s="164"/>
      <c r="F1157" s="164"/>
      <c r="G1157" s="164"/>
      <c r="H1157" s="164"/>
      <c r="I1157" s="164"/>
    </row>
    <row r="1158" s="125" customFormat="1" ht="16.5" customHeight="1" spans="1:9">
      <c r="A1158" s="168" t="s">
        <v>1973</v>
      </c>
      <c r="B1158" s="166"/>
      <c r="C1158" s="164"/>
      <c r="D1158" s="164"/>
      <c r="E1158" s="164"/>
      <c r="F1158" s="164"/>
      <c r="G1158" s="164"/>
      <c r="H1158" s="164"/>
      <c r="I1158" s="164"/>
    </row>
    <row r="1159" s="125" customFormat="1" ht="16.5" customHeight="1" spans="1:9">
      <c r="A1159" s="168" t="s">
        <v>1974</v>
      </c>
      <c r="B1159" s="166"/>
      <c r="C1159" s="164"/>
      <c r="D1159" s="164"/>
      <c r="E1159" s="164"/>
      <c r="F1159" s="164"/>
      <c r="G1159" s="164"/>
      <c r="H1159" s="164"/>
      <c r="I1159" s="164"/>
    </row>
    <row r="1160" s="125" customFormat="1" ht="16.5" customHeight="1" spans="1:9">
      <c r="A1160" s="168" t="s">
        <v>1975</v>
      </c>
      <c r="B1160" s="166"/>
      <c r="C1160" s="164"/>
      <c r="D1160" s="164"/>
      <c r="E1160" s="164"/>
      <c r="F1160" s="164"/>
      <c r="G1160" s="164"/>
      <c r="H1160" s="164"/>
      <c r="I1160" s="164"/>
    </row>
    <row r="1161" s="125" customFormat="1" ht="16.5" customHeight="1" spans="1:9">
      <c r="A1161" s="168" t="s">
        <v>1976</v>
      </c>
      <c r="B1161" s="166"/>
      <c r="C1161" s="164"/>
      <c r="D1161" s="164"/>
      <c r="E1161" s="164"/>
      <c r="F1161" s="164"/>
      <c r="G1161" s="164"/>
      <c r="H1161" s="164"/>
      <c r="I1161" s="164"/>
    </row>
    <row r="1162" s="125" customFormat="1" ht="16.5" customHeight="1" spans="1:9">
      <c r="A1162" s="168" t="s">
        <v>1977</v>
      </c>
      <c r="B1162" s="166"/>
      <c r="C1162" s="164"/>
      <c r="D1162" s="164"/>
      <c r="E1162" s="164"/>
      <c r="F1162" s="164"/>
      <c r="G1162" s="164"/>
      <c r="H1162" s="164"/>
      <c r="I1162" s="164"/>
    </row>
    <row r="1163" s="125" customFormat="1" ht="16.5" customHeight="1" spans="1:9">
      <c r="A1163" s="167" t="s">
        <v>1978</v>
      </c>
      <c r="B1163" s="166"/>
      <c r="C1163" s="164"/>
      <c r="D1163" s="164"/>
      <c r="E1163" s="164"/>
      <c r="F1163" s="164"/>
      <c r="G1163" s="164"/>
      <c r="H1163" s="164"/>
      <c r="I1163" s="164"/>
    </row>
    <row r="1164" s="125" customFormat="1" ht="16.5" customHeight="1" spans="1:9">
      <c r="A1164" s="168" t="s">
        <v>1151</v>
      </c>
      <c r="B1164" s="166"/>
      <c r="C1164" s="164"/>
      <c r="D1164" s="164"/>
      <c r="E1164" s="164"/>
      <c r="F1164" s="164"/>
      <c r="G1164" s="164"/>
      <c r="H1164" s="164"/>
      <c r="I1164" s="164"/>
    </row>
    <row r="1165" s="125" customFormat="1" ht="16.5" customHeight="1" spans="1:9">
      <c r="A1165" s="168" t="s">
        <v>1152</v>
      </c>
      <c r="B1165" s="166"/>
      <c r="C1165" s="164"/>
      <c r="D1165" s="164"/>
      <c r="E1165" s="164"/>
      <c r="F1165" s="164"/>
      <c r="G1165" s="164"/>
      <c r="H1165" s="164"/>
      <c r="I1165" s="164"/>
    </row>
    <row r="1166" s="125" customFormat="1" ht="16.5" customHeight="1" spans="1:9">
      <c r="A1166" s="168" t="s">
        <v>1141</v>
      </c>
      <c r="B1166" s="166"/>
      <c r="C1166" s="164"/>
      <c r="D1166" s="164"/>
      <c r="E1166" s="164"/>
      <c r="F1166" s="164"/>
      <c r="G1166" s="164"/>
      <c r="H1166" s="164"/>
      <c r="I1166" s="164"/>
    </row>
    <row r="1167" s="125" customFormat="1" ht="16.5" customHeight="1" spans="1:9">
      <c r="A1167" s="168" t="s">
        <v>1979</v>
      </c>
      <c r="B1167" s="166"/>
      <c r="C1167" s="164"/>
      <c r="D1167" s="164"/>
      <c r="E1167" s="164"/>
      <c r="F1167" s="164"/>
      <c r="G1167" s="164"/>
      <c r="H1167" s="164"/>
      <c r="I1167" s="164"/>
    </row>
    <row r="1168" s="125" customFormat="1" ht="16.5" customHeight="1" spans="1:9">
      <c r="A1168" s="168" t="s">
        <v>1980</v>
      </c>
      <c r="B1168" s="166"/>
      <c r="C1168" s="164"/>
      <c r="D1168" s="164"/>
      <c r="E1168" s="164"/>
      <c r="F1168" s="164"/>
      <c r="G1168" s="164"/>
      <c r="H1168" s="164"/>
      <c r="I1168" s="164"/>
    </row>
    <row r="1169" s="125" customFormat="1" ht="16.5" customHeight="1" spans="1:9">
      <c r="A1169" s="168" t="s">
        <v>1981</v>
      </c>
      <c r="B1169" s="166"/>
      <c r="C1169" s="164"/>
      <c r="D1169" s="164"/>
      <c r="E1169" s="164"/>
      <c r="F1169" s="164"/>
      <c r="G1169" s="164"/>
      <c r="H1169" s="164"/>
      <c r="I1169" s="164"/>
    </row>
    <row r="1170" s="125" customFormat="1" ht="16.5" customHeight="1" spans="1:9">
      <c r="A1170" s="168" t="s">
        <v>1982</v>
      </c>
      <c r="B1170" s="166"/>
      <c r="C1170" s="164"/>
      <c r="D1170" s="164"/>
      <c r="E1170" s="164"/>
      <c r="F1170" s="164"/>
      <c r="G1170" s="164"/>
      <c r="H1170" s="164"/>
      <c r="I1170" s="164"/>
    </row>
    <row r="1171" s="125" customFormat="1" ht="16.5" customHeight="1" spans="1:9">
      <c r="A1171" s="168" t="s">
        <v>1983</v>
      </c>
      <c r="B1171" s="166"/>
      <c r="C1171" s="164"/>
      <c r="D1171" s="164"/>
      <c r="E1171" s="164"/>
      <c r="F1171" s="164"/>
      <c r="G1171" s="164"/>
      <c r="H1171" s="164"/>
      <c r="I1171" s="164"/>
    </row>
    <row r="1172" s="125" customFormat="1" ht="16.5" customHeight="1" spans="1:9">
      <c r="A1172" s="168" t="s">
        <v>1984</v>
      </c>
      <c r="B1172" s="166"/>
      <c r="C1172" s="164"/>
      <c r="D1172" s="164"/>
      <c r="E1172" s="164"/>
      <c r="F1172" s="164"/>
      <c r="G1172" s="164"/>
      <c r="H1172" s="164"/>
      <c r="I1172" s="164"/>
    </row>
    <row r="1173" s="125" customFormat="1" ht="16.5" customHeight="1" spans="1:9">
      <c r="A1173" s="168" t="s">
        <v>1985</v>
      </c>
      <c r="B1173" s="166"/>
      <c r="C1173" s="164"/>
      <c r="D1173" s="164"/>
      <c r="E1173" s="164"/>
      <c r="F1173" s="164"/>
      <c r="G1173" s="164"/>
      <c r="H1173" s="164"/>
      <c r="I1173" s="164"/>
    </row>
    <row r="1174" s="125" customFormat="1" ht="16.5" customHeight="1" spans="1:9">
      <c r="A1174" s="168" t="s">
        <v>1986</v>
      </c>
      <c r="B1174" s="166"/>
      <c r="C1174" s="164"/>
      <c r="D1174" s="164"/>
      <c r="E1174" s="164"/>
      <c r="F1174" s="164"/>
      <c r="G1174" s="164"/>
      <c r="H1174" s="164"/>
      <c r="I1174" s="164"/>
    </row>
    <row r="1175" s="125" customFormat="1" ht="16.5" customHeight="1" spans="1:9">
      <c r="A1175" s="168" t="s">
        <v>1987</v>
      </c>
      <c r="B1175" s="166"/>
      <c r="C1175" s="164"/>
      <c r="D1175" s="164"/>
      <c r="E1175" s="164"/>
      <c r="F1175" s="164"/>
      <c r="G1175" s="164"/>
      <c r="H1175" s="164"/>
      <c r="I1175" s="164"/>
    </row>
    <row r="1176" s="125" customFormat="1" ht="16.5" customHeight="1" spans="1:9">
      <c r="A1176" s="168" t="s">
        <v>1988</v>
      </c>
      <c r="B1176" s="166"/>
      <c r="C1176" s="164"/>
      <c r="D1176" s="164"/>
      <c r="E1176" s="164"/>
      <c r="F1176" s="164"/>
      <c r="G1176" s="164"/>
      <c r="H1176" s="164"/>
      <c r="I1176" s="164"/>
    </row>
    <row r="1177" s="125" customFormat="1" ht="16.5" customHeight="1" spans="1:9">
      <c r="A1177" s="168" t="s">
        <v>1989</v>
      </c>
      <c r="B1177" s="166"/>
      <c r="C1177" s="164"/>
      <c r="D1177" s="164"/>
      <c r="E1177" s="164"/>
      <c r="F1177" s="164"/>
      <c r="G1177" s="164"/>
      <c r="H1177" s="164"/>
      <c r="I1177" s="164"/>
    </row>
    <row r="1178" s="125" customFormat="1" ht="16.5" customHeight="1" spans="1:9">
      <c r="A1178" s="168" t="s">
        <v>1990</v>
      </c>
      <c r="B1178" s="166"/>
      <c r="C1178" s="164"/>
      <c r="D1178" s="164"/>
      <c r="E1178" s="164"/>
      <c r="F1178" s="164"/>
      <c r="G1178" s="164"/>
      <c r="H1178" s="164"/>
      <c r="I1178" s="164"/>
    </row>
    <row r="1179" s="125" customFormat="1" ht="16.5" customHeight="1" spans="1:9">
      <c r="A1179" s="167" t="s">
        <v>1991</v>
      </c>
      <c r="B1179" s="166"/>
      <c r="C1179" s="164"/>
      <c r="D1179" s="164"/>
      <c r="E1179" s="164"/>
      <c r="F1179" s="164"/>
      <c r="G1179" s="164"/>
      <c r="H1179" s="164"/>
      <c r="I1179" s="164"/>
    </row>
    <row r="1180" s="125" customFormat="1" ht="16.5" customHeight="1" spans="1:9">
      <c r="A1180" s="168" t="s">
        <v>1151</v>
      </c>
      <c r="B1180" s="166"/>
      <c r="C1180" s="164"/>
      <c r="D1180" s="164"/>
      <c r="E1180" s="164"/>
      <c r="F1180" s="164"/>
      <c r="G1180" s="164"/>
      <c r="H1180" s="164"/>
      <c r="I1180" s="164"/>
    </row>
    <row r="1181" s="125" customFormat="1" ht="16.5" customHeight="1" spans="1:9">
      <c r="A1181" s="168" t="s">
        <v>1152</v>
      </c>
      <c r="B1181" s="166"/>
      <c r="C1181" s="164"/>
      <c r="D1181" s="164"/>
      <c r="E1181" s="164"/>
      <c r="F1181" s="164"/>
      <c r="G1181" s="164"/>
      <c r="H1181" s="164"/>
      <c r="I1181" s="164"/>
    </row>
    <row r="1182" s="125" customFormat="1" ht="16.5" customHeight="1" spans="1:9">
      <c r="A1182" s="168" t="s">
        <v>1141</v>
      </c>
      <c r="B1182" s="166"/>
      <c r="C1182" s="164"/>
      <c r="D1182" s="164"/>
      <c r="E1182" s="164"/>
      <c r="F1182" s="164"/>
      <c r="G1182" s="164"/>
      <c r="H1182" s="164"/>
      <c r="I1182" s="164"/>
    </row>
    <row r="1183" s="125" customFormat="1" ht="16.5" customHeight="1" spans="1:9">
      <c r="A1183" s="168" t="s">
        <v>1992</v>
      </c>
      <c r="B1183" s="166"/>
      <c r="C1183" s="164"/>
      <c r="D1183" s="164"/>
      <c r="E1183" s="164"/>
      <c r="F1183" s="164"/>
      <c r="G1183" s="164"/>
      <c r="H1183" s="164"/>
      <c r="I1183" s="164"/>
    </row>
    <row r="1184" s="125" customFormat="1" ht="16.5" customHeight="1" spans="1:9">
      <c r="A1184" s="167" t="s">
        <v>1993</v>
      </c>
      <c r="B1184" s="166"/>
      <c r="C1184" s="164"/>
      <c r="D1184" s="164"/>
      <c r="E1184" s="164"/>
      <c r="F1184" s="164"/>
      <c r="G1184" s="164"/>
      <c r="H1184" s="164"/>
      <c r="I1184" s="164"/>
    </row>
    <row r="1185" s="125" customFormat="1" ht="16.5" customHeight="1" spans="1:9">
      <c r="A1185" s="168" t="s">
        <v>1151</v>
      </c>
      <c r="B1185" s="166"/>
      <c r="C1185" s="164"/>
      <c r="D1185" s="164"/>
      <c r="E1185" s="164"/>
      <c r="F1185" s="164"/>
      <c r="G1185" s="164"/>
      <c r="H1185" s="164"/>
      <c r="I1185" s="164"/>
    </row>
    <row r="1186" s="125" customFormat="1" ht="16.5" customHeight="1" spans="1:9">
      <c r="A1186" s="168" t="s">
        <v>1152</v>
      </c>
      <c r="B1186" s="166"/>
      <c r="C1186" s="164"/>
      <c r="D1186" s="164"/>
      <c r="E1186" s="164"/>
      <c r="F1186" s="164"/>
      <c r="G1186" s="164"/>
      <c r="H1186" s="164"/>
      <c r="I1186" s="164"/>
    </row>
    <row r="1187" s="125" customFormat="1" ht="16.5" customHeight="1" spans="1:9">
      <c r="A1187" s="168" t="s">
        <v>1141</v>
      </c>
      <c r="B1187" s="166"/>
      <c r="C1187" s="164"/>
      <c r="D1187" s="164"/>
      <c r="E1187" s="164"/>
      <c r="F1187" s="164"/>
      <c r="G1187" s="164"/>
      <c r="H1187" s="164"/>
      <c r="I1187" s="164"/>
    </row>
    <row r="1188" s="125" customFormat="1" ht="16.5" customHeight="1" spans="1:9">
      <c r="A1188" s="168" t="s">
        <v>1994</v>
      </c>
      <c r="B1188" s="166"/>
      <c r="C1188" s="164"/>
      <c r="D1188" s="164"/>
      <c r="E1188" s="164"/>
      <c r="F1188" s="164"/>
      <c r="G1188" s="164"/>
      <c r="H1188" s="164"/>
      <c r="I1188" s="164"/>
    </row>
    <row r="1189" s="125" customFormat="1" ht="16.5" customHeight="1" spans="1:9">
      <c r="A1189" s="168" t="s">
        <v>1995</v>
      </c>
      <c r="B1189" s="166"/>
      <c r="C1189" s="164"/>
      <c r="D1189" s="164"/>
      <c r="E1189" s="164"/>
      <c r="F1189" s="164"/>
      <c r="G1189" s="164"/>
      <c r="H1189" s="164"/>
      <c r="I1189" s="164"/>
    </row>
    <row r="1190" s="125" customFormat="1" ht="16.5" customHeight="1" spans="1:9">
      <c r="A1190" s="168" t="s">
        <v>1996</v>
      </c>
      <c r="B1190" s="166"/>
      <c r="C1190" s="164"/>
      <c r="D1190" s="164"/>
      <c r="E1190" s="164"/>
      <c r="F1190" s="164"/>
      <c r="G1190" s="164"/>
      <c r="H1190" s="164"/>
      <c r="I1190" s="164"/>
    </row>
    <row r="1191" s="125" customFormat="1" ht="16.5" customHeight="1" spans="1:9">
      <c r="A1191" s="168" t="s">
        <v>1997</v>
      </c>
      <c r="B1191" s="166"/>
      <c r="C1191" s="164"/>
      <c r="D1191" s="164"/>
      <c r="E1191" s="164"/>
      <c r="F1191" s="164"/>
      <c r="G1191" s="164"/>
      <c r="H1191" s="164"/>
      <c r="I1191" s="164"/>
    </row>
    <row r="1192" s="125" customFormat="1" ht="16.5" customHeight="1" spans="1:9">
      <c r="A1192" s="168" t="s">
        <v>1998</v>
      </c>
      <c r="B1192" s="166"/>
      <c r="C1192" s="164"/>
      <c r="D1192" s="164"/>
      <c r="E1192" s="164"/>
      <c r="F1192" s="164"/>
      <c r="G1192" s="164"/>
      <c r="H1192" s="164"/>
      <c r="I1192" s="164"/>
    </row>
    <row r="1193" s="125" customFormat="1" ht="16.5" customHeight="1" spans="1:9">
      <c r="A1193" s="168" t="s">
        <v>1999</v>
      </c>
      <c r="B1193" s="166"/>
      <c r="C1193" s="164"/>
      <c r="D1193" s="164"/>
      <c r="E1193" s="164"/>
      <c r="F1193" s="164"/>
      <c r="G1193" s="164"/>
      <c r="H1193" s="164"/>
      <c r="I1193" s="164"/>
    </row>
    <row r="1194" s="125" customFormat="1" ht="16.5" customHeight="1" spans="1:9">
      <c r="A1194" s="168" t="s">
        <v>2000</v>
      </c>
      <c r="B1194" s="166"/>
      <c r="C1194" s="164"/>
      <c r="D1194" s="164"/>
      <c r="E1194" s="164"/>
      <c r="F1194" s="164"/>
      <c r="G1194" s="164"/>
      <c r="H1194" s="164"/>
      <c r="I1194" s="164"/>
    </row>
    <row r="1195" s="125" customFormat="1" ht="16.5" customHeight="1" spans="1:9">
      <c r="A1195" s="168" t="s">
        <v>1905</v>
      </c>
      <c r="B1195" s="166"/>
      <c r="C1195" s="164"/>
      <c r="D1195" s="164"/>
      <c r="E1195" s="164"/>
      <c r="F1195" s="164"/>
      <c r="G1195" s="164"/>
      <c r="H1195" s="164"/>
      <c r="I1195" s="164"/>
    </row>
    <row r="1196" s="125" customFormat="1" ht="16.5" customHeight="1" spans="1:9">
      <c r="A1196" s="168" t="s">
        <v>2001</v>
      </c>
      <c r="B1196" s="166"/>
      <c r="C1196" s="164"/>
      <c r="D1196" s="164"/>
      <c r="E1196" s="164"/>
      <c r="F1196" s="164"/>
      <c r="G1196" s="164"/>
      <c r="H1196" s="164"/>
      <c r="I1196" s="164"/>
    </row>
    <row r="1197" s="125" customFormat="1" ht="16.5" customHeight="1" spans="1:9">
      <c r="A1197" s="168" t="s">
        <v>2002</v>
      </c>
      <c r="B1197" s="166"/>
      <c r="C1197" s="164"/>
      <c r="D1197" s="164"/>
      <c r="E1197" s="164"/>
      <c r="F1197" s="164"/>
      <c r="G1197" s="164"/>
      <c r="H1197" s="164"/>
      <c r="I1197" s="164"/>
    </row>
    <row r="1198" s="125" customFormat="1" ht="16.5" customHeight="1" spans="1:9">
      <c r="A1198" s="167" t="s">
        <v>2003</v>
      </c>
      <c r="B1198" s="166"/>
      <c r="C1198" s="164"/>
      <c r="D1198" s="164"/>
      <c r="E1198" s="164"/>
      <c r="F1198" s="164"/>
      <c r="G1198" s="164"/>
      <c r="H1198" s="164"/>
      <c r="I1198" s="164"/>
    </row>
    <row r="1199" s="125" customFormat="1" ht="16.5" customHeight="1" spans="1:9">
      <c r="A1199" s="168" t="s">
        <v>1151</v>
      </c>
      <c r="B1199" s="166"/>
      <c r="C1199" s="164"/>
      <c r="D1199" s="164"/>
      <c r="E1199" s="164"/>
      <c r="F1199" s="164"/>
      <c r="G1199" s="164"/>
      <c r="H1199" s="164"/>
      <c r="I1199" s="164"/>
    </row>
    <row r="1200" s="125" customFormat="1" ht="16.5" customHeight="1" spans="1:9">
      <c r="A1200" s="168" t="s">
        <v>1152</v>
      </c>
      <c r="B1200" s="166"/>
      <c r="C1200" s="164"/>
      <c r="D1200" s="164"/>
      <c r="E1200" s="164"/>
      <c r="F1200" s="164"/>
      <c r="G1200" s="164"/>
      <c r="H1200" s="164"/>
      <c r="I1200" s="164"/>
    </row>
    <row r="1201" s="125" customFormat="1" ht="16.5" customHeight="1" spans="1:9">
      <c r="A1201" s="168" t="s">
        <v>1141</v>
      </c>
      <c r="B1201" s="166"/>
      <c r="C1201" s="164"/>
      <c r="D1201" s="164"/>
      <c r="E1201" s="164"/>
      <c r="F1201" s="164"/>
      <c r="G1201" s="164"/>
      <c r="H1201" s="164"/>
      <c r="I1201" s="164"/>
    </row>
    <row r="1202" s="125" customFormat="1" ht="16.5" customHeight="1" spans="1:9">
      <c r="A1202" s="168" t="s">
        <v>2004</v>
      </c>
      <c r="B1202" s="166"/>
      <c r="C1202" s="164"/>
      <c r="D1202" s="164"/>
      <c r="E1202" s="164"/>
      <c r="F1202" s="164"/>
      <c r="G1202" s="164"/>
      <c r="H1202" s="164"/>
      <c r="I1202" s="164"/>
    </row>
    <row r="1203" s="125" customFormat="1" ht="16.5" customHeight="1" spans="1:9">
      <c r="A1203" s="168" t="s">
        <v>2005</v>
      </c>
      <c r="B1203" s="166"/>
      <c r="C1203" s="164"/>
      <c r="D1203" s="164"/>
      <c r="E1203" s="164"/>
      <c r="F1203" s="164"/>
      <c r="G1203" s="164"/>
      <c r="H1203" s="164"/>
      <c r="I1203" s="164"/>
    </row>
    <row r="1204" s="125" customFormat="1" ht="16.5" customHeight="1" spans="1:9">
      <c r="A1204" s="168" t="s">
        <v>2006</v>
      </c>
      <c r="B1204" s="166"/>
      <c r="C1204" s="164"/>
      <c r="D1204" s="164"/>
      <c r="E1204" s="164"/>
      <c r="F1204" s="164"/>
      <c r="G1204" s="164"/>
      <c r="H1204" s="164"/>
      <c r="I1204" s="164"/>
    </row>
    <row r="1205" s="125" customFormat="1" ht="16.5" customHeight="1" spans="1:9">
      <c r="A1205" s="167" t="s">
        <v>2007</v>
      </c>
      <c r="B1205" s="166"/>
      <c r="C1205" s="164"/>
      <c r="D1205" s="164"/>
      <c r="E1205" s="164"/>
      <c r="F1205" s="164"/>
      <c r="G1205" s="164"/>
      <c r="H1205" s="164"/>
      <c r="I1205" s="164"/>
    </row>
    <row r="1206" s="125" customFormat="1" ht="16.5" customHeight="1" spans="1:9">
      <c r="A1206" s="168" t="s">
        <v>1151</v>
      </c>
      <c r="B1206" s="166"/>
      <c r="C1206" s="164"/>
      <c r="D1206" s="164"/>
      <c r="E1206" s="164"/>
      <c r="F1206" s="164"/>
      <c r="G1206" s="164"/>
      <c r="H1206" s="164"/>
      <c r="I1206" s="164"/>
    </row>
    <row r="1207" s="125" customFormat="1" ht="16.5" customHeight="1" spans="1:9">
      <c r="A1207" s="168" t="s">
        <v>1152</v>
      </c>
      <c r="B1207" s="166"/>
      <c r="C1207" s="164"/>
      <c r="D1207" s="164"/>
      <c r="E1207" s="164"/>
      <c r="F1207" s="164"/>
      <c r="G1207" s="164"/>
      <c r="H1207" s="164"/>
      <c r="I1207" s="164"/>
    </row>
    <row r="1208" s="125" customFormat="1" ht="16.5" customHeight="1" spans="1:9">
      <c r="A1208" s="168" t="s">
        <v>1141</v>
      </c>
      <c r="B1208" s="166"/>
      <c r="C1208" s="164"/>
      <c r="D1208" s="164"/>
      <c r="E1208" s="164"/>
      <c r="F1208" s="164"/>
      <c r="G1208" s="164"/>
      <c r="H1208" s="164"/>
      <c r="I1208" s="164"/>
    </row>
    <row r="1209" s="125" customFormat="1" ht="16.5" customHeight="1" spans="1:9">
      <c r="A1209" s="168" t="s">
        <v>2008</v>
      </c>
      <c r="B1209" s="166"/>
      <c r="C1209" s="164"/>
      <c r="D1209" s="164"/>
      <c r="E1209" s="164"/>
      <c r="F1209" s="164"/>
      <c r="G1209" s="164"/>
      <c r="H1209" s="164"/>
      <c r="I1209" s="164"/>
    </row>
    <row r="1210" s="125" customFormat="1" ht="16.5" customHeight="1" spans="1:9">
      <c r="A1210" s="168" t="s">
        <v>2009</v>
      </c>
      <c r="B1210" s="166"/>
      <c r="C1210" s="164"/>
      <c r="D1210" s="164"/>
      <c r="E1210" s="164"/>
      <c r="F1210" s="164"/>
      <c r="G1210" s="164"/>
      <c r="H1210" s="164"/>
      <c r="I1210" s="164"/>
    </row>
    <row r="1211" s="125" customFormat="1" ht="16.5" customHeight="1" spans="1:9">
      <c r="A1211" s="168" t="s">
        <v>2010</v>
      </c>
      <c r="B1211" s="166"/>
      <c r="C1211" s="164"/>
      <c r="D1211" s="164"/>
      <c r="E1211" s="164"/>
      <c r="F1211" s="164"/>
      <c r="G1211" s="164"/>
      <c r="H1211" s="164"/>
      <c r="I1211" s="164"/>
    </row>
    <row r="1212" s="125" customFormat="1" ht="16.5" customHeight="1" spans="1:9">
      <c r="A1212" s="167" t="s">
        <v>2011</v>
      </c>
      <c r="B1212" s="166"/>
      <c r="C1212" s="164"/>
      <c r="D1212" s="164"/>
      <c r="E1212" s="164"/>
      <c r="F1212" s="164"/>
      <c r="G1212" s="164"/>
      <c r="H1212" s="164"/>
      <c r="I1212" s="164"/>
    </row>
    <row r="1213" s="125" customFormat="1" ht="16.5" customHeight="1" spans="1:9">
      <c r="A1213" s="168" t="s">
        <v>2012</v>
      </c>
      <c r="B1213" s="166"/>
      <c r="C1213" s="164"/>
      <c r="D1213" s="164"/>
      <c r="E1213" s="164"/>
      <c r="F1213" s="164"/>
      <c r="G1213" s="164"/>
      <c r="H1213" s="164"/>
      <c r="I1213" s="164"/>
    </row>
    <row r="1214" s="125" customFormat="1" ht="16.5" customHeight="1" spans="1:9">
      <c r="A1214" s="168" t="s">
        <v>2013</v>
      </c>
      <c r="B1214" s="166"/>
      <c r="C1214" s="164"/>
      <c r="D1214" s="164"/>
      <c r="E1214" s="164"/>
      <c r="F1214" s="164"/>
      <c r="G1214" s="164"/>
      <c r="H1214" s="164"/>
      <c r="I1214" s="164"/>
    </row>
    <row r="1215" s="125" customFormat="1" ht="16.5" customHeight="1" spans="1:9">
      <c r="A1215" s="168" t="s">
        <v>2014</v>
      </c>
      <c r="B1215" s="166"/>
      <c r="C1215" s="164"/>
      <c r="D1215" s="164"/>
      <c r="E1215" s="164"/>
      <c r="F1215" s="164"/>
      <c r="G1215" s="164"/>
      <c r="H1215" s="164"/>
      <c r="I1215" s="164"/>
    </row>
    <row r="1216" s="125" customFormat="1" ht="16.5" customHeight="1" spans="1:9">
      <c r="A1216" s="167" t="s">
        <v>2015</v>
      </c>
      <c r="B1216" s="166"/>
      <c r="C1216" s="164"/>
      <c r="D1216" s="164"/>
      <c r="E1216" s="164"/>
      <c r="F1216" s="164"/>
      <c r="G1216" s="164"/>
      <c r="H1216" s="164"/>
      <c r="I1216" s="164"/>
    </row>
    <row r="1217" s="125" customFormat="1" ht="16.5" customHeight="1" spans="1:9">
      <c r="A1217" s="168" t="s">
        <v>2016</v>
      </c>
      <c r="B1217" s="166"/>
      <c r="C1217" s="164"/>
      <c r="D1217" s="164"/>
      <c r="E1217" s="164"/>
      <c r="F1217" s="164"/>
      <c r="G1217" s="164"/>
      <c r="H1217" s="164"/>
      <c r="I1217" s="164"/>
    </row>
    <row r="1218" s="125" customFormat="1" ht="16.5" customHeight="1" spans="1:9">
      <c r="A1218" s="168" t="s">
        <v>2017</v>
      </c>
      <c r="B1218" s="166"/>
      <c r="C1218" s="164"/>
      <c r="D1218" s="164"/>
      <c r="E1218" s="164"/>
      <c r="F1218" s="164"/>
      <c r="G1218" s="164"/>
      <c r="H1218" s="164"/>
      <c r="I1218" s="164"/>
    </row>
    <row r="1219" s="125" customFormat="1" ht="16.5" customHeight="1" spans="1:9">
      <c r="A1219" s="168" t="s">
        <v>2018</v>
      </c>
      <c r="B1219" s="166"/>
      <c r="C1219" s="164"/>
      <c r="D1219" s="164"/>
      <c r="E1219" s="164"/>
      <c r="F1219" s="164"/>
      <c r="G1219" s="164"/>
      <c r="H1219" s="164"/>
      <c r="I1219" s="164"/>
    </row>
    <row r="1220" s="125" customFormat="1" ht="16.5" customHeight="1" spans="1:9">
      <c r="A1220" s="168" t="s">
        <v>2019</v>
      </c>
      <c r="B1220" s="166"/>
      <c r="C1220" s="164"/>
      <c r="D1220" s="164"/>
      <c r="E1220" s="164"/>
      <c r="F1220" s="164"/>
      <c r="G1220" s="164"/>
      <c r="H1220" s="164"/>
      <c r="I1220" s="164"/>
    </row>
    <row r="1221" s="125" customFormat="1" ht="16.5" customHeight="1" spans="1:9">
      <c r="A1221" s="168" t="s">
        <v>2015</v>
      </c>
      <c r="B1221" s="166"/>
      <c r="C1221" s="164"/>
      <c r="D1221" s="164"/>
      <c r="E1221" s="164"/>
      <c r="F1221" s="164"/>
      <c r="G1221" s="164"/>
      <c r="H1221" s="164"/>
      <c r="I1221" s="164"/>
    </row>
    <row r="1222" s="125" customFormat="1" ht="16.5" customHeight="1" spans="1:9">
      <c r="A1222" s="165" t="s">
        <v>76</v>
      </c>
      <c r="B1222" s="166"/>
      <c r="C1222" s="164"/>
      <c r="D1222" s="164"/>
      <c r="E1222" s="164"/>
      <c r="F1222" s="164"/>
      <c r="G1222" s="164"/>
      <c r="H1222" s="164"/>
      <c r="I1222" s="164"/>
    </row>
    <row r="1223" s="125" customFormat="1" ht="16.5" customHeight="1" spans="1:9">
      <c r="A1223" s="167" t="s">
        <v>2020</v>
      </c>
      <c r="B1223" s="166"/>
      <c r="C1223" s="164"/>
      <c r="D1223" s="164"/>
      <c r="E1223" s="164"/>
      <c r="F1223" s="164"/>
      <c r="G1223" s="164"/>
      <c r="H1223" s="164"/>
      <c r="I1223" s="164"/>
    </row>
    <row r="1224" s="125" customFormat="1" ht="16.5" customHeight="1" spans="1:9">
      <c r="A1224" s="168" t="s">
        <v>1151</v>
      </c>
      <c r="B1224" s="166"/>
      <c r="C1224" s="164"/>
      <c r="D1224" s="164"/>
      <c r="E1224" s="164"/>
      <c r="F1224" s="164"/>
      <c r="G1224" s="164"/>
      <c r="H1224" s="164"/>
      <c r="I1224" s="164"/>
    </row>
    <row r="1225" s="125" customFormat="1" ht="16.5" customHeight="1" spans="1:9">
      <c r="A1225" s="168" t="s">
        <v>1152</v>
      </c>
      <c r="B1225" s="166"/>
      <c r="C1225" s="164"/>
      <c r="D1225" s="164"/>
      <c r="E1225" s="164"/>
      <c r="F1225" s="164"/>
      <c r="G1225" s="164"/>
      <c r="H1225" s="164"/>
      <c r="I1225" s="164"/>
    </row>
    <row r="1226" s="125" customFormat="1" ht="16.5" customHeight="1" spans="1:9">
      <c r="A1226" s="168" t="s">
        <v>1141</v>
      </c>
      <c r="B1226" s="166"/>
      <c r="C1226" s="164"/>
      <c r="D1226" s="164"/>
      <c r="E1226" s="164"/>
      <c r="F1226" s="164"/>
      <c r="G1226" s="164"/>
      <c r="H1226" s="164"/>
      <c r="I1226" s="164"/>
    </row>
    <row r="1227" s="125" customFormat="1" ht="16.5" customHeight="1" spans="1:9">
      <c r="A1227" s="168" t="s">
        <v>2021</v>
      </c>
      <c r="B1227" s="166"/>
      <c r="C1227" s="164"/>
      <c r="D1227" s="164"/>
      <c r="E1227" s="164"/>
      <c r="F1227" s="164"/>
      <c r="G1227" s="164"/>
      <c r="H1227" s="164"/>
      <c r="I1227" s="164"/>
    </row>
    <row r="1228" s="125" customFormat="1" ht="16.5" customHeight="1" spans="1:9">
      <c r="A1228" s="168" t="s">
        <v>2022</v>
      </c>
      <c r="B1228" s="166"/>
      <c r="C1228" s="164"/>
      <c r="D1228" s="164"/>
      <c r="E1228" s="164"/>
      <c r="F1228" s="164"/>
      <c r="G1228" s="164"/>
      <c r="H1228" s="164"/>
      <c r="I1228" s="164"/>
    </row>
    <row r="1229" s="125" customFormat="1" ht="16.5" customHeight="1" spans="1:9">
      <c r="A1229" s="168" t="s">
        <v>2023</v>
      </c>
      <c r="B1229" s="166"/>
      <c r="C1229" s="164"/>
      <c r="D1229" s="164"/>
      <c r="E1229" s="164"/>
      <c r="F1229" s="164"/>
      <c r="G1229" s="164"/>
      <c r="H1229" s="164"/>
      <c r="I1229" s="164"/>
    </row>
    <row r="1230" s="125" customFormat="1" ht="16.5" customHeight="1" spans="1:9">
      <c r="A1230" s="168" t="s">
        <v>2024</v>
      </c>
      <c r="B1230" s="166"/>
      <c r="C1230" s="164"/>
      <c r="D1230" s="164"/>
      <c r="E1230" s="164"/>
      <c r="F1230" s="164"/>
      <c r="G1230" s="164"/>
      <c r="H1230" s="164"/>
      <c r="I1230" s="164"/>
    </row>
    <row r="1231" s="125" customFormat="1" ht="16.5" customHeight="1" spans="1:9">
      <c r="A1231" s="168" t="s">
        <v>1148</v>
      </c>
      <c r="B1231" s="166"/>
      <c r="C1231" s="164"/>
      <c r="D1231" s="164"/>
      <c r="E1231" s="164"/>
      <c r="F1231" s="164"/>
      <c r="G1231" s="164"/>
      <c r="H1231" s="164"/>
      <c r="I1231" s="164"/>
    </row>
    <row r="1232" s="125" customFormat="1" ht="16.5" customHeight="1" spans="1:9">
      <c r="A1232" s="168" t="s">
        <v>2025</v>
      </c>
      <c r="B1232" s="166"/>
      <c r="C1232" s="164"/>
      <c r="D1232" s="164"/>
      <c r="E1232" s="164"/>
      <c r="F1232" s="164"/>
      <c r="G1232" s="164"/>
      <c r="H1232" s="164"/>
      <c r="I1232" s="164"/>
    </row>
    <row r="1233" s="125" customFormat="1" ht="16.5" customHeight="1" spans="1:9">
      <c r="A1233" s="167" t="s">
        <v>2026</v>
      </c>
      <c r="B1233" s="166"/>
      <c r="C1233" s="164"/>
      <c r="D1233" s="164"/>
      <c r="E1233" s="164"/>
      <c r="F1233" s="164"/>
      <c r="G1233" s="164"/>
      <c r="H1233" s="164"/>
      <c r="I1233" s="164"/>
    </row>
    <row r="1234" s="125" customFormat="1" ht="16.5" customHeight="1" spans="1:9">
      <c r="A1234" s="168" t="s">
        <v>1151</v>
      </c>
      <c r="B1234" s="166"/>
      <c r="C1234" s="164"/>
      <c r="D1234" s="164"/>
      <c r="E1234" s="164"/>
      <c r="F1234" s="164"/>
      <c r="G1234" s="164"/>
      <c r="H1234" s="164"/>
      <c r="I1234" s="164"/>
    </row>
    <row r="1235" s="125" customFormat="1" ht="16.5" customHeight="1" spans="1:9">
      <c r="A1235" s="168" t="s">
        <v>1152</v>
      </c>
      <c r="B1235" s="166"/>
      <c r="C1235" s="164"/>
      <c r="D1235" s="164"/>
      <c r="E1235" s="164"/>
      <c r="F1235" s="164"/>
      <c r="G1235" s="164"/>
      <c r="H1235" s="164"/>
      <c r="I1235" s="164"/>
    </row>
    <row r="1236" s="125" customFormat="1" ht="16.5" customHeight="1" spans="1:9">
      <c r="A1236" s="168" t="s">
        <v>1141</v>
      </c>
      <c r="B1236" s="166"/>
      <c r="C1236" s="164"/>
      <c r="D1236" s="164"/>
      <c r="E1236" s="164"/>
      <c r="F1236" s="164"/>
      <c r="G1236" s="164"/>
      <c r="H1236" s="164"/>
      <c r="I1236" s="164"/>
    </row>
    <row r="1237" s="125" customFormat="1" ht="16.5" customHeight="1" spans="1:9">
      <c r="A1237" s="168" t="s">
        <v>2027</v>
      </c>
      <c r="B1237" s="166"/>
      <c r="C1237" s="164"/>
      <c r="D1237" s="164"/>
      <c r="E1237" s="164"/>
      <c r="F1237" s="164"/>
      <c r="G1237" s="164"/>
      <c r="H1237" s="164"/>
      <c r="I1237" s="164"/>
    </row>
    <row r="1238" s="125" customFormat="1" ht="16.5" customHeight="1" spans="1:9">
      <c r="A1238" s="168" t="s">
        <v>2028</v>
      </c>
      <c r="B1238" s="166"/>
      <c r="C1238" s="164"/>
      <c r="D1238" s="164"/>
      <c r="E1238" s="164"/>
      <c r="F1238" s="164"/>
      <c r="G1238" s="164"/>
      <c r="H1238" s="164"/>
      <c r="I1238" s="164"/>
    </row>
    <row r="1239" s="125" customFormat="1" ht="16.5" customHeight="1" spans="1:9">
      <c r="A1239" s="167" t="s">
        <v>2029</v>
      </c>
      <c r="B1239" s="166"/>
      <c r="C1239" s="164"/>
      <c r="D1239" s="164"/>
      <c r="E1239" s="164"/>
      <c r="F1239" s="164"/>
      <c r="G1239" s="164"/>
      <c r="H1239" s="164"/>
      <c r="I1239" s="164"/>
    </row>
    <row r="1240" s="125" customFormat="1" ht="16.5" customHeight="1" spans="1:9">
      <c r="A1240" s="168" t="s">
        <v>2030</v>
      </c>
      <c r="B1240" s="166"/>
      <c r="C1240" s="164"/>
      <c r="D1240" s="164"/>
      <c r="E1240" s="164"/>
      <c r="F1240" s="164"/>
      <c r="G1240" s="164"/>
      <c r="H1240" s="164"/>
      <c r="I1240" s="164"/>
    </row>
    <row r="1241" s="125" customFormat="1" ht="16.5" customHeight="1" spans="1:9">
      <c r="A1241" s="168" t="s">
        <v>2029</v>
      </c>
      <c r="B1241" s="166"/>
      <c r="C1241" s="164"/>
      <c r="D1241" s="164"/>
      <c r="E1241" s="164"/>
      <c r="F1241" s="164"/>
      <c r="G1241" s="164"/>
      <c r="H1241" s="164"/>
      <c r="I1241" s="164"/>
    </row>
    <row r="1242" s="125" customFormat="1" ht="16.5" customHeight="1" spans="1:9">
      <c r="A1242" s="165" t="s">
        <v>78</v>
      </c>
      <c r="B1242" s="166"/>
      <c r="C1242" s="164"/>
      <c r="D1242" s="164"/>
      <c r="E1242" s="164"/>
      <c r="F1242" s="164"/>
      <c r="G1242" s="164"/>
      <c r="H1242" s="164"/>
      <c r="I1242" s="164"/>
    </row>
    <row r="1243" s="125" customFormat="1" ht="16.5" customHeight="1" spans="1:9">
      <c r="A1243" s="167" t="s">
        <v>2031</v>
      </c>
      <c r="B1243" s="166"/>
      <c r="C1243" s="164"/>
      <c r="D1243" s="164"/>
      <c r="E1243" s="164"/>
      <c r="F1243" s="164"/>
      <c r="G1243" s="164"/>
      <c r="H1243" s="164"/>
      <c r="I1243" s="164"/>
    </row>
    <row r="1244" s="125" customFormat="1" ht="16.5" customHeight="1" spans="1:9">
      <c r="A1244" s="168" t="s">
        <v>1151</v>
      </c>
      <c r="B1244" s="166"/>
      <c r="C1244" s="164"/>
      <c r="D1244" s="164"/>
      <c r="E1244" s="164"/>
      <c r="F1244" s="164"/>
      <c r="G1244" s="164"/>
      <c r="H1244" s="164"/>
      <c r="I1244" s="164"/>
    </row>
    <row r="1245" s="125" customFormat="1" ht="16.5" customHeight="1" spans="1:9">
      <c r="A1245" s="168" t="s">
        <v>1152</v>
      </c>
      <c r="B1245" s="166"/>
      <c r="C1245" s="164"/>
      <c r="D1245" s="164"/>
      <c r="E1245" s="164"/>
      <c r="F1245" s="164"/>
      <c r="G1245" s="164"/>
      <c r="H1245" s="164"/>
      <c r="I1245" s="164"/>
    </row>
    <row r="1246" s="125" customFormat="1" ht="16.5" customHeight="1" spans="1:9">
      <c r="A1246" s="168" t="s">
        <v>1141</v>
      </c>
      <c r="B1246" s="166"/>
      <c r="C1246" s="164"/>
      <c r="D1246" s="164"/>
      <c r="E1246" s="164"/>
      <c r="F1246" s="164"/>
      <c r="G1246" s="164"/>
      <c r="H1246" s="164"/>
      <c r="I1246" s="164"/>
    </row>
    <row r="1247" s="125" customFormat="1" ht="16.5" customHeight="1" spans="1:9">
      <c r="A1247" s="168" t="s">
        <v>2032</v>
      </c>
      <c r="B1247" s="166"/>
      <c r="C1247" s="164"/>
      <c r="D1247" s="164"/>
      <c r="E1247" s="164"/>
      <c r="F1247" s="164"/>
      <c r="G1247" s="164"/>
      <c r="H1247" s="164"/>
      <c r="I1247" s="164"/>
    </row>
    <row r="1248" s="125" customFormat="1" ht="16.5" customHeight="1" spans="1:9">
      <c r="A1248" s="168" t="s">
        <v>1148</v>
      </c>
      <c r="B1248" s="166"/>
      <c r="C1248" s="164"/>
      <c r="D1248" s="164"/>
      <c r="E1248" s="164"/>
      <c r="F1248" s="164"/>
      <c r="G1248" s="164"/>
      <c r="H1248" s="164"/>
      <c r="I1248" s="164"/>
    </row>
    <row r="1249" s="125" customFormat="1" ht="16.5" customHeight="1" spans="1:9">
      <c r="A1249" s="168" t="s">
        <v>2033</v>
      </c>
      <c r="B1249" s="166"/>
      <c r="C1249" s="164"/>
      <c r="D1249" s="164"/>
      <c r="E1249" s="164"/>
      <c r="F1249" s="164"/>
      <c r="G1249" s="164"/>
      <c r="H1249" s="164"/>
      <c r="I1249" s="164"/>
    </row>
    <row r="1250" s="125" customFormat="1" ht="16.5" customHeight="1" spans="1:9">
      <c r="A1250" s="167" t="s">
        <v>2034</v>
      </c>
      <c r="B1250" s="166"/>
      <c r="C1250" s="164"/>
      <c r="D1250" s="164"/>
      <c r="E1250" s="164"/>
      <c r="F1250" s="164"/>
      <c r="G1250" s="164"/>
      <c r="H1250" s="164"/>
      <c r="I1250" s="164"/>
    </row>
    <row r="1251" s="125" customFormat="1" ht="16.5" customHeight="1" spans="1:9">
      <c r="A1251" s="168" t="s">
        <v>2035</v>
      </c>
      <c r="B1251" s="166"/>
      <c r="C1251" s="164"/>
      <c r="D1251" s="164"/>
      <c r="E1251" s="164"/>
      <c r="F1251" s="164"/>
      <c r="G1251" s="164"/>
      <c r="H1251" s="164"/>
      <c r="I1251" s="164"/>
    </row>
    <row r="1252" s="125" customFormat="1" ht="16.5" customHeight="1" spans="1:9">
      <c r="A1252" s="168" t="s">
        <v>2036</v>
      </c>
      <c r="B1252" s="166"/>
      <c r="C1252" s="164"/>
      <c r="D1252" s="164"/>
      <c r="E1252" s="164"/>
      <c r="F1252" s="164"/>
      <c r="G1252" s="164"/>
      <c r="H1252" s="164"/>
      <c r="I1252" s="164"/>
    </row>
    <row r="1253" s="125" customFormat="1" ht="16.5" customHeight="1" spans="1:9">
      <c r="A1253" s="168" t="s">
        <v>2037</v>
      </c>
      <c r="B1253" s="166"/>
      <c r="C1253" s="164"/>
      <c r="D1253" s="164"/>
      <c r="E1253" s="164"/>
      <c r="F1253" s="164"/>
      <c r="G1253" s="164"/>
      <c r="H1253" s="164"/>
      <c r="I1253" s="164"/>
    </row>
    <row r="1254" s="125" customFormat="1" ht="16.5" customHeight="1" spans="1:9">
      <c r="A1254" s="168" t="s">
        <v>2038</v>
      </c>
      <c r="B1254" s="166"/>
      <c r="C1254" s="164"/>
      <c r="D1254" s="164"/>
      <c r="E1254" s="164"/>
      <c r="F1254" s="164"/>
      <c r="G1254" s="164"/>
      <c r="H1254" s="164"/>
      <c r="I1254" s="164"/>
    </row>
    <row r="1255" s="125" customFormat="1" ht="16.5" customHeight="1" spans="1:9">
      <c r="A1255" s="168" t="s">
        <v>2039</v>
      </c>
      <c r="B1255" s="166"/>
      <c r="C1255" s="164"/>
      <c r="D1255" s="164"/>
      <c r="E1255" s="164"/>
      <c r="F1255" s="164"/>
      <c r="G1255" s="164"/>
      <c r="H1255" s="164"/>
      <c r="I1255" s="164"/>
    </row>
    <row r="1256" s="125" customFormat="1" ht="16.5" customHeight="1" spans="1:9">
      <c r="A1256" s="168" t="s">
        <v>2040</v>
      </c>
      <c r="B1256" s="166"/>
      <c r="C1256" s="164"/>
      <c r="D1256" s="164"/>
      <c r="E1256" s="164"/>
      <c r="F1256" s="164"/>
      <c r="G1256" s="164"/>
      <c r="H1256" s="164"/>
      <c r="I1256" s="164"/>
    </row>
    <row r="1257" s="125" customFormat="1" ht="16.5" customHeight="1" spans="1:9">
      <c r="A1257" s="168" t="s">
        <v>2041</v>
      </c>
      <c r="B1257" s="166"/>
      <c r="C1257" s="164"/>
      <c r="D1257" s="164"/>
      <c r="E1257" s="164"/>
      <c r="F1257" s="164"/>
      <c r="G1257" s="164"/>
      <c r="H1257" s="164"/>
      <c r="I1257" s="164"/>
    </row>
    <row r="1258" s="125" customFormat="1" ht="16.5" customHeight="1" spans="1:9">
      <c r="A1258" s="168" t="s">
        <v>2042</v>
      </c>
      <c r="B1258" s="166"/>
      <c r="C1258" s="164"/>
      <c r="D1258" s="164"/>
      <c r="E1258" s="164"/>
      <c r="F1258" s="164"/>
      <c r="G1258" s="164"/>
      <c r="H1258" s="164"/>
      <c r="I1258" s="164"/>
    </row>
    <row r="1259" s="125" customFormat="1" ht="16.5" customHeight="1" spans="1:9">
      <c r="A1259" s="168" t="s">
        <v>2043</v>
      </c>
      <c r="B1259" s="166"/>
      <c r="C1259" s="164"/>
      <c r="D1259" s="164"/>
      <c r="E1259" s="164"/>
      <c r="F1259" s="164"/>
      <c r="G1259" s="164"/>
      <c r="H1259" s="164"/>
      <c r="I1259" s="164"/>
    </row>
    <row r="1260" s="125" customFormat="1" ht="16.5" customHeight="1" spans="1:9">
      <c r="A1260" s="167" t="s">
        <v>2044</v>
      </c>
      <c r="B1260" s="166"/>
      <c r="C1260" s="164"/>
      <c r="D1260" s="164"/>
      <c r="E1260" s="164"/>
      <c r="F1260" s="164"/>
      <c r="G1260" s="164"/>
      <c r="H1260" s="164"/>
      <c r="I1260" s="164"/>
    </row>
    <row r="1261" s="125" customFormat="1" ht="16.5" customHeight="1" spans="1:9">
      <c r="A1261" s="168" t="s">
        <v>2045</v>
      </c>
      <c r="B1261" s="166"/>
      <c r="C1261" s="164"/>
      <c r="D1261" s="164"/>
      <c r="E1261" s="164"/>
      <c r="F1261" s="164"/>
      <c r="G1261" s="164"/>
      <c r="H1261" s="164"/>
      <c r="I1261" s="164"/>
    </row>
    <row r="1262" s="125" customFormat="1" ht="16.5" customHeight="1" spans="1:9">
      <c r="A1262" s="168" t="s">
        <v>2046</v>
      </c>
      <c r="B1262" s="166"/>
      <c r="C1262" s="164"/>
      <c r="D1262" s="164"/>
      <c r="E1262" s="164"/>
      <c r="F1262" s="164"/>
      <c r="G1262" s="164"/>
      <c r="H1262" s="164"/>
      <c r="I1262" s="164"/>
    </row>
    <row r="1263" s="125" customFormat="1" ht="16.5" customHeight="1" spans="1:9">
      <c r="A1263" s="168" t="s">
        <v>2047</v>
      </c>
      <c r="B1263" s="166"/>
      <c r="C1263" s="164"/>
      <c r="D1263" s="164"/>
      <c r="E1263" s="164"/>
      <c r="F1263" s="164"/>
      <c r="G1263" s="164"/>
      <c r="H1263" s="164"/>
      <c r="I1263" s="164"/>
    </row>
    <row r="1264" s="125" customFormat="1" ht="16.5" customHeight="1" spans="1:9">
      <c r="A1264" s="168" t="s">
        <v>2048</v>
      </c>
      <c r="B1264" s="166"/>
      <c r="C1264" s="164"/>
      <c r="D1264" s="164"/>
      <c r="E1264" s="164"/>
      <c r="F1264" s="164"/>
      <c r="G1264" s="164"/>
      <c r="H1264" s="164"/>
      <c r="I1264" s="164"/>
    </row>
    <row r="1265" s="125" customFormat="1" ht="16.5" customHeight="1" spans="1:9">
      <c r="A1265" s="168" t="s">
        <v>2049</v>
      </c>
      <c r="B1265" s="166"/>
      <c r="C1265" s="164"/>
      <c r="D1265" s="164"/>
      <c r="E1265" s="164"/>
      <c r="F1265" s="164"/>
      <c r="G1265" s="164"/>
      <c r="H1265" s="164"/>
      <c r="I1265" s="164"/>
    </row>
    <row r="1266" s="125" customFormat="1" ht="16.5" customHeight="1" spans="1:9">
      <c r="A1266" s="167" t="s">
        <v>2050</v>
      </c>
      <c r="B1266" s="166"/>
      <c r="C1266" s="164"/>
      <c r="D1266" s="164"/>
      <c r="E1266" s="164"/>
      <c r="F1266" s="164"/>
      <c r="G1266" s="164"/>
      <c r="H1266" s="164"/>
      <c r="I1266" s="164"/>
    </row>
    <row r="1267" s="125" customFormat="1" ht="16.5" customHeight="1" spans="1:9">
      <c r="A1267" s="168" t="s">
        <v>2051</v>
      </c>
      <c r="B1267" s="166"/>
      <c r="C1267" s="164"/>
      <c r="D1267" s="164"/>
      <c r="E1267" s="164"/>
      <c r="F1267" s="164"/>
      <c r="G1267" s="164"/>
      <c r="H1267" s="164"/>
      <c r="I1267" s="164"/>
    </row>
    <row r="1268" s="125" customFormat="1" ht="16.5" customHeight="1" spans="1:9">
      <c r="A1268" s="168" t="s">
        <v>2052</v>
      </c>
      <c r="B1268" s="166"/>
      <c r="C1268" s="164"/>
      <c r="D1268" s="164"/>
      <c r="E1268" s="164"/>
      <c r="F1268" s="164"/>
      <c r="G1268" s="164"/>
      <c r="H1268" s="164"/>
      <c r="I1268" s="164"/>
    </row>
    <row r="1269" s="125" customFormat="1" ht="16.5" customHeight="1" spans="1:9">
      <c r="A1269" s="168" t="s">
        <v>2053</v>
      </c>
      <c r="B1269" s="166"/>
      <c r="C1269" s="164"/>
      <c r="D1269" s="164"/>
      <c r="E1269" s="164"/>
      <c r="F1269" s="164"/>
      <c r="G1269" s="164"/>
      <c r="H1269" s="164"/>
      <c r="I1269" s="164"/>
    </row>
    <row r="1270" s="125" customFormat="1" ht="16.5" customHeight="1" spans="1:9">
      <c r="A1270" s="168" t="s">
        <v>2054</v>
      </c>
      <c r="B1270" s="166"/>
      <c r="C1270" s="164"/>
      <c r="D1270" s="164"/>
      <c r="E1270" s="164"/>
      <c r="F1270" s="164"/>
      <c r="G1270" s="164"/>
      <c r="H1270" s="164"/>
      <c r="I1270" s="164"/>
    </row>
    <row r="1271" s="125" customFormat="1" ht="16.5" customHeight="1" spans="1:9">
      <c r="A1271" s="167" t="s">
        <v>2055</v>
      </c>
      <c r="B1271" s="166"/>
      <c r="C1271" s="164"/>
      <c r="D1271" s="164"/>
      <c r="E1271" s="164"/>
      <c r="F1271" s="164"/>
      <c r="G1271" s="164"/>
      <c r="H1271" s="164"/>
      <c r="I1271" s="164"/>
    </row>
    <row r="1272" s="125" customFormat="1" ht="16.5" customHeight="1" spans="1:9">
      <c r="A1272" s="168" t="s">
        <v>2055</v>
      </c>
      <c r="B1272" s="166"/>
      <c r="C1272" s="164"/>
      <c r="D1272" s="164"/>
      <c r="E1272" s="164"/>
      <c r="F1272" s="164"/>
      <c r="G1272" s="164"/>
      <c r="H1272" s="164"/>
      <c r="I1272" s="164"/>
    </row>
    <row r="1273" s="125" customFormat="1" ht="16.5" customHeight="1" spans="1:9">
      <c r="A1273" s="165" t="s">
        <v>80</v>
      </c>
      <c r="B1273" s="166"/>
      <c r="C1273" s="164"/>
      <c r="D1273" s="164"/>
      <c r="E1273" s="164"/>
      <c r="F1273" s="164"/>
      <c r="G1273" s="164"/>
      <c r="H1273" s="164"/>
      <c r="I1273" s="164"/>
    </row>
    <row r="1274" s="125" customFormat="1" ht="16.5" customHeight="1" spans="1:9">
      <c r="A1274" s="167" t="s">
        <v>2056</v>
      </c>
      <c r="B1274" s="166"/>
      <c r="C1274" s="164"/>
      <c r="D1274" s="164"/>
      <c r="E1274" s="164"/>
      <c r="F1274" s="164"/>
      <c r="G1274" s="164"/>
      <c r="H1274" s="164"/>
      <c r="I1274" s="164"/>
    </row>
    <row r="1275" s="125" customFormat="1" ht="16.5" customHeight="1" spans="1:9">
      <c r="A1275" s="167" t="s">
        <v>2057</v>
      </c>
      <c r="B1275" s="166"/>
      <c r="C1275" s="164"/>
      <c r="D1275" s="164"/>
      <c r="E1275" s="164"/>
      <c r="F1275" s="164"/>
      <c r="G1275" s="164"/>
      <c r="H1275" s="164"/>
      <c r="I1275" s="164"/>
    </row>
    <row r="1276" s="125" customFormat="1" ht="16.5" customHeight="1" spans="1:9">
      <c r="A1276" s="167" t="s">
        <v>2058</v>
      </c>
      <c r="B1276" s="166"/>
      <c r="C1276" s="164"/>
      <c r="D1276" s="164"/>
      <c r="E1276" s="164"/>
      <c r="F1276" s="164"/>
      <c r="G1276" s="164"/>
      <c r="H1276" s="164"/>
      <c r="I1276" s="164"/>
    </row>
    <row r="1277" s="125" customFormat="1" ht="16.5" customHeight="1" spans="1:9">
      <c r="A1277" s="167" t="s">
        <v>2059</v>
      </c>
      <c r="B1277" s="166"/>
      <c r="C1277" s="164"/>
      <c r="D1277" s="164"/>
      <c r="E1277" s="164"/>
      <c r="F1277" s="164"/>
      <c r="G1277" s="164"/>
      <c r="H1277" s="164"/>
      <c r="I1277" s="164"/>
    </row>
    <row r="1278" s="125" customFormat="1" ht="16.5" customHeight="1" spans="1:9">
      <c r="A1278" s="167" t="s">
        <v>2060</v>
      </c>
      <c r="B1278" s="166"/>
      <c r="C1278" s="164"/>
      <c r="D1278" s="164"/>
      <c r="E1278" s="164"/>
      <c r="F1278" s="164"/>
      <c r="G1278" s="164"/>
      <c r="H1278" s="164"/>
      <c r="I1278" s="164"/>
    </row>
    <row r="1279" s="125" customFormat="1" ht="16.5" customHeight="1" spans="1:9">
      <c r="A1279" s="167" t="s">
        <v>1761</v>
      </c>
      <c r="B1279" s="166"/>
      <c r="C1279" s="164"/>
      <c r="D1279" s="164"/>
      <c r="E1279" s="164"/>
      <c r="F1279" s="164"/>
      <c r="G1279" s="164"/>
      <c r="H1279" s="164"/>
      <c r="I1279" s="164"/>
    </row>
    <row r="1280" s="125" customFormat="1" ht="16.5" customHeight="1" spans="1:9">
      <c r="A1280" s="167" t="s">
        <v>2061</v>
      </c>
      <c r="B1280" s="166"/>
      <c r="C1280" s="164"/>
      <c r="D1280" s="164"/>
      <c r="E1280" s="164"/>
      <c r="F1280" s="164"/>
      <c r="G1280" s="164"/>
      <c r="H1280" s="164"/>
      <c r="I1280" s="164"/>
    </row>
    <row r="1281" s="125" customFormat="1" ht="16.5" customHeight="1" spans="1:9">
      <c r="A1281" s="167" t="s">
        <v>2062</v>
      </c>
      <c r="B1281" s="166"/>
      <c r="C1281" s="164"/>
      <c r="D1281" s="164"/>
      <c r="E1281" s="164"/>
      <c r="F1281" s="164"/>
      <c r="G1281" s="164"/>
      <c r="H1281" s="164"/>
      <c r="I1281" s="164"/>
    </row>
    <row r="1282" s="125" customFormat="1" ht="16.5" customHeight="1" spans="1:9">
      <c r="A1282" s="167" t="s">
        <v>1282</v>
      </c>
      <c r="B1282" s="166"/>
      <c r="C1282" s="164"/>
      <c r="D1282" s="164"/>
      <c r="E1282" s="164"/>
      <c r="F1282" s="164"/>
      <c r="G1282" s="164"/>
      <c r="H1282" s="164"/>
      <c r="I1282" s="164"/>
    </row>
    <row r="1283" s="125" customFormat="1" ht="16.5" customHeight="1" spans="1:9">
      <c r="A1283" s="165" t="s">
        <v>81</v>
      </c>
      <c r="B1283" s="166">
        <f>SUM(B1284:B1348)</f>
        <v>22.592694</v>
      </c>
      <c r="C1283" s="164"/>
      <c r="D1283" s="164"/>
      <c r="E1283" s="164"/>
      <c r="F1283" s="164"/>
      <c r="G1283" s="164"/>
      <c r="H1283" s="164"/>
      <c r="I1283" s="164"/>
    </row>
    <row r="1284" s="125" customFormat="1" ht="16.5" customHeight="1" spans="1:9">
      <c r="A1284" s="167" t="s">
        <v>2063</v>
      </c>
      <c r="B1284" s="166"/>
      <c r="C1284" s="164"/>
      <c r="D1284" s="164"/>
      <c r="E1284" s="164"/>
      <c r="F1284" s="164"/>
      <c r="G1284" s="164"/>
      <c r="H1284" s="164"/>
      <c r="I1284" s="164"/>
    </row>
    <row r="1285" s="125" customFormat="1" ht="16.5" customHeight="1" spans="1:9">
      <c r="A1285" s="168" t="s">
        <v>1151</v>
      </c>
      <c r="B1285" s="166"/>
      <c r="C1285" s="164"/>
      <c r="D1285" s="164"/>
      <c r="E1285" s="164"/>
      <c r="F1285" s="164"/>
      <c r="G1285" s="164"/>
      <c r="H1285" s="164"/>
      <c r="I1285" s="164"/>
    </row>
    <row r="1286" s="125" customFormat="1" ht="16.5" customHeight="1" spans="1:9">
      <c r="A1286" s="168" t="s">
        <v>1152</v>
      </c>
      <c r="B1286" s="166"/>
      <c r="C1286" s="164"/>
      <c r="D1286" s="164"/>
      <c r="E1286" s="164"/>
      <c r="F1286" s="164"/>
      <c r="G1286" s="164"/>
      <c r="H1286" s="164"/>
      <c r="I1286" s="164"/>
    </row>
    <row r="1287" s="125" customFormat="1" ht="16.5" customHeight="1" spans="1:9">
      <c r="A1287" s="168" t="s">
        <v>1141</v>
      </c>
      <c r="B1287" s="166"/>
      <c r="C1287" s="164"/>
      <c r="D1287" s="164"/>
      <c r="E1287" s="164"/>
      <c r="F1287" s="164"/>
      <c r="G1287" s="164"/>
      <c r="H1287" s="164"/>
      <c r="I1287" s="164"/>
    </row>
    <row r="1288" s="125" customFormat="1" ht="16.5" customHeight="1" spans="1:9">
      <c r="A1288" s="168" t="s">
        <v>2064</v>
      </c>
      <c r="B1288" s="166"/>
      <c r="C1288" s="164"/>
      <c r="D1288" s="164"/>
      <c r="E1288" s="164"/>
      <c r="F1288" s="164"/>
      <c r="G1288" s="164"/>
      <c r="H1288" s="164"/>
      <c r="I1288" s="164"/>
    </row>
    <row r="1289" s="125" customFormat="1" ht="16.5" customHeight="1" spans="1:9">
      <c r="A1289" s="168" t="s">
        <v>2427</v>
      </c>
      <c r="B1289" s="166">
        <v>3.7</v>
      </c>
      <c r="C1289" s="164"/>
      <c r="D1289" s="164"/>
      <c r="E1289" s="164"/>
      <c r="F1289" s="164"/>
      <c r="G1289" s="164"/>
      <c r="H1289" s="164"/>
      <c r="I1289" s="164"/>
    </row>
    <row r="1290" s="125" customFormat="1" ht="16.5" customHeight="1" spans="1:9">
      <c r="A1290" s="168" t="s">
        <v>2065</v>
      </c>
      <c r="B1290" s="166"/>
      <c r="C1290" s="164"/>
      <c r="D1290" s="164"/>
      <c r="E1290" s="164"/>
      <c r="F1290" s="164"/>
      <c r="G1290" s="164"/>
      <c r="H1290" s="164"/>
      <c r="I1290" s="164"/>
    </row>
    <row r="1291" s="125" customFormat="1" ht="16.5" customHeight="1" spans="1:9">
      <c r="A1291" s="168" t="s">
        <v>2066</v>
      </c>
      <c r="B1291" s="166"/>
      <c r="C1291" s="164"/>
      <c r="D1291" s="164"/>
      <c r="E1291" s="164"/>
      <c r="F1291" s="164"/>
      <c r="G1291" s="164"/>
      <c r="H1291" s="164"/>
      <c r="I1291" s="164"/>
    </row>
    <row r="1292" s="125" customFormat="1" ht="16.5" customHeight="1" spans="1:9">
      <c r="A1292" s="168" t="s">
        <v>2067</v>
      </c>
      <c r="B1292" s="166"/>
      <c r="C1292" s="164"/>
      <c r="D1292" s="164"/>
      <c r="E1292" s="164"/>
      <c r="F1292" s="164"/>
      <c r="G1292" s="164"/>
      <c r="H1292" s="164"/>
      <c r="I1292" s="164"/>
    </row>
    <row r="1293" s="125" customFormat="1" ht="16.5" customHeight="1" spans="1:9">
      <c r="A1293" s="168" t="s">
        <v>2068</v>
      </c>
      <c r="B1293" s="166"/>
      <c r="C1293" s="164"/>
      <c r="D1293" s="164"/>
      <c r="E1293" s="164"/>
      <c r="F1293" s="164"/>
      <c r="G1293" s="164"/>
      <c r="H1293" s="164"/>
      <c r="I1293" s="164"/>
    </row>
    <row r="1294" s="125" customFormat="1" ht="16.5" customHeight="1" spans="1:9">
      <c r="A1294" s="168" t="s">
        <v>2069</v>
      </c>
      <c r="B1294" s="166"/>
      <c r="C1294" s="164"/>
      <c r="D1294" s="164"/>
      <c r="E1294" s="164"/>
      <c r="F1294" s="164"/>
      <c r="G1294" s="164"/>
      <c r="H1294" s="164"/>
      <c r="I1294" s="164"/>
    </row>
    <row r="1295" s="125" customFormat="1" ht="16.5" customHeight="1" spans="1:9">
      <c r="A1295" s="168" t="s">
        <v>2070</v>
      </c>
      <c r="B1295" s="166"/>
      <c r="C1295" s="164"/>
      <c r="D1295" s="164"/>
      <c r="E1295" s="164"/>
      <c r="F1295" s="164"/>
      <c r="G1295" s="164"/>
      <c r="H1295" s="164"/>
      <c r="I1295" s="164"/>
    </row>
    <row r="1296" s="125" customFormat="1" ht="16.5" customHeight="1" spans="1:9">
      <c r="A1296" s="168" t="s">
        <v>2071</v>
      </c>
      <c r="B1296" s="166"/>
      <c r="C1296" s="164"/>
      <c r="D1296" s="164"/>
      <c r="E1296" s="164"/>
      <c r="F1296" s="164"/>
      <c r="G1296" s="164"/>
      <c r="H1296" s="164"/>
      <c r="I1296" s="164"/>
    </row>
    <row r="1297" s="125" customFormat="1" ht="16.5" customHeight="1" spans="1:9">
      <c r="A1297" s="168" t="s">
        <v>2072</v>
      </c>
      <c r="B1297" s="166"/>
      <c r="C1297" s="164"/>
      <c r="D1297" s="164"/>
      <c r="E1297" s="164"/>
      <c r="F1297" s="164"/>
      <c r="G1297" s="164"/>
      <c r="H1297" s="164"/>
      <c r="I1297" s="164"/>
    </row>
    <row r="1298" s="125" customFormat="1" ht="16.5" customHeight="1" spans="1:9">
      <c r="A1298" s="168" t="s">
        <v>2073</v>
      </c>
      <c r="B1298" s="166"/>
      <c r="C1298" s="164"/>
      <c r="D1298" s="164"/>
      <c r="E1298" s="164"/>
      <c r="F1298" s="164"/>
      <c r="G1298" s="164"/>
      <c r="H1298" s="164"/>
      <c r="I1298" s="164"/>
    </row>
    <row r="1299" s="125" customFormat="1" ht="16.5" customHeight="1" spans="1:9">
      <c r="A1299" s="168" t="s">
        <v>2074</v>
      </c>
      <c r="B1299" s="166"/>
      <c r="C1299" s="164"/>
      <c r="D1299" s="164"/>
      <c r="E1299" s="164"/>
      <c r="F1299" s="164"/>
      <c r="G1299" s="164"/>
      <c r="H1299" s="164"/>
      <c r="I1299" s="164"/>
    </row>
    <row r="1300" s="125" customFormat="1" ht="16.5" customHeight="1" spans="1:9">
      <c r="A1300" s="168" t="s">
        <v>2075</v>
      </c>
      <c r="B1300" s="166"/>
      <c r="C1300" s="164"/>
      <c r="D1300" s="164"/>
      <c r="E1300" s="164"/>
      <c r="F1300" s="164"/>
      <c r="G1300" s="164"/>
      <c r="H1300" s="164"/>
      <c r="I1300" s="164"/>
    </row>
    <row r="1301" s="125" customFormat="1" ht="16.5" customHeight="1" spans="1:9">
      <c r="A1301" s="168" t="s">
        <v>2076</v>
      </c>
      <c r="B1301" s="166"/>
      <c r="C1301" s="164"/>
      <c r="D1301" s="164"/>
      <c r="E1301" s="164"/>
      <c r="F1301" s="164"/>
      <c r="G1301" s="164"/>
      <c r="H1301" s="164"/>
      <c r="I1301" s="164"/>
    </row>
    <row r="1302" s="125" customFormat="1" ht="16.5" customHeight="1" spans="1:9">
      <c r="A1302" s="168" t="s">
        <v>1148</v>
      </c>
      <c r="B1302" s="166"/>
      <c r="C1302" s="164"/>
      <c r="D1302" s="164"/>
      <c r="E1302" s="164"/>
      <c r="F1302" s="164"/>
      <c r="G1302" s="164"/>
      <c r="H1302" s="164"/>
      <c r="I1302" s="164"/>
    </row>
    <row r="1303" s="125" customFormat="1" ht="16.5" customHeight="1" spans="1:9">
      <c r="A1303" s="168" t="s">
        <v>2077</v>
      </c>
      <c r="B1303" s="166"/>
      <c r="C1303" s="164"/>
      <c r="D1303" s="164"/>
      <c r="E1303" s="164"/>
      <c r="F1303" s="164"/>
      <c r="G1303" s="164"/>
      <c r="H1303" s="164"/>
      <c r="I1303" s="164"/>
    </row>
    <row r="1304" s="125" customFormat="1" ht="16.5" customHeight="1" spans="1:9">
      <c r="A1304" s="167" t="s">
        <v>2078</v>
      </c>
      <c r="B1304" s="166"/>
      <c r="C1304" s="164"/>
      <c r="D1304" s="164"/>
      <c r="E1304" s="164"/>
      <c r="F1304" s="164"/>
      <c r="G1304" s="164"/>
      <c r="H1304" s="164"/>
      <c r="I1304" s="164"/>
    </row>
    <row r="1305" s="125" customFormat="1" ht="16.5" customHeight="1" spans="1:9">
      <c r="A1305" s="168" t="s">
        <v>1151</v>
      </c>
      <c r="B1305" s="166"/>
      <c r="C1305" s="164"/>
      <c r="D1305" s="164"/>
      <c r="E1305" s="164"/>
      <c r="F1305" s="164"/>
      <c r="G1305" s="164"/>
      <c r="H1305" s="164"/>
      <c r="I1305" s="164"/>
    </row>
    <row r="1306" s="125" customFormat="1" ht="16.5" customHeight="1" spans="1:9">
      <c r="A1306" s="168" t="s">
        <v>1152</v>
      </c>
      <c r="B1306" s="166"/>
      <c r="C1306" s="164"/>
      <c r="D1306" s="164"/>
      <c r="E1306" s="164"/>
      <c r="F1306" s="164"/>
      <c r="G1306" s="164"/>
      <c r="H1306" s="164"/>
      <c r="I1306" s="164"/>
    </row>
    <row r="1307" s="125" customFormat="1" ht="16.5" customHeight="1" spans="1:9">
      <c r="A1307" s="168" t="s">
        <v>1141</v>
      </c>
      <c r="B1307" s="166"/>
      <c r="C1307" s="164"/>
      <c r="D1307" s="164"/>
      <c r="E1307" s="164"/>
      <c r="F1307" s="164"/>
      <c r="G1307" s="164"/>
      <c r="H1307" s="164"/>
      <c r="I1307" s="164"/>
    </row>
    <row r="1308" s="125" customFormat="1" ht="16.5" customHeight="1" spans="1:9">
      <c r="A1308" s="168" t="s">
        <v>2079</v>
      </c>
      <c r="B1308" s="166"/>
      <c r="C1308" s="164"/>
      <c r="D1308" s="164"/>
      <c r="E1308" s="164"/>
      <c r="F1308" s="164"/>
      <c r="G1308" s="164"/>
      <c r="H1308" s="164"/>
      <c r="I1308" s="164"/>
    </row>
    <row r="1309" s="125" customFormat="1" ht="16.5" customHeight="1" spans="1:9">
      <c r="A1309" s="168" t="s">
        <v>2080</v>
      </c>
      <c r="B1309" s="166"/>
      <c r="C1309" s="164"/>
      <c r="D1309" s="164"/>
      <c r="E1309" s="164"/>
      <c r="F1309" s="164"/>
      <c r="G1309" s="164"/>
      <c r="H1309" s="164"/>
      <c r="I1309" s="164"/>
    </row>
    <row r="1310" s="125" customFormat="1" ht="16.5" customHeight="1" spans="1:9">
      <c r="A1310" s="168" t="s">
        <v>2081</v>
      </c>
      <c r="B1310" s="166"/>
      <c r="C1310" s="164"/>
      <c r="D1310" s="164"/>
      <c r="E1310" s="164"/>
      <c r="F1310" s="164"/>
      <c r="G1310" s="164"/>
      <c r="H1310" s="164"/>
      <c r="I1310" s="164"/>
    </row>
    <row r="1311" s="125" customFormat="1" ht="16.5" customHeight="1" spans="1:9">
      <c r="A1311" s="168" t="s">
        <v>2082</v>
      </c>
      <c r="B1311" s="166"/>
      <c r="C1311" s="164"/>
      <c r="D1311" s="164"/>
      <c r="E1311" s="164"/>
      <c r="F1311" s="164"/>
      <c r="G1311" s="164"/>
      <c r="H1311" s="164"/>
      <c r="I1311" s="164"/>
    </row>
    <row r="1312" s="125" customFormat="1" ht="16.5" customHeight="1" spans="1:9">
      <c r="A1312" s="168" t="s">
        <v>2083</v>
      </c>
      <c r="B1312" s="166"/>
      <c r="C1312" s="164"/>
      <c r="D1312" s="164"/>
      <c r="E1312" s="164"/>
      <c r="F1312" s="164"/>
      <c r="G1312" s="164"/>
      <c r="H1312" s="164"/>
      <c r="I1312" s="164"/>
    </row>
    <row r="1313" s="125" customFormat="1" ht="16.5" customHeight="1" spans="1:9">
      <c r="A1313" s="168" t="s">
        <v>2084</v>
      </c>
      <c r="B1313" s="166"/>
      <c r="C1313" s="164"/>
      <c r="D1313" s="164"/>
      <c r="E1313" s="164"/>
      <c r="F1313" s="164"/>
      <c r="G1313" s="164"/>
      <c r="H1313" s="164"/>
      <c r="I1313" s="164"/>
    </row>
    <row r="1314" s="125" customFormat="1" ht="16.5" customHeight="1" spans="1:9">
      <c r="A1314" s="168" t="s">
        <v>2085</v>
      </c>
      <c r="B1314" s="166"/>
      <c r="C1314" s="164"/>
      <c r="D1314" s="164"/>
      <c r="E1314" s="164"/>
      <c r="F1314" s="164"/>
      <c r="G1314" s="164"/>
      <c r="H1314" s="164"/>
      <c r="I1314" s="164"/>
    </row>
    <row r="1315" s="125" customFormat="1" ht="16.5" customHeight="1" spans="1:9">
      <c r="A1315" s="168" t="s">
        <v>2086</v>
      </c>
      <c r="B1315" s="166"/>
      <c r="C1315" s="164"/>
      <c r="D1315" s="164"/>
      <c r="E1315" s="164"/>
      <c r="F1315" s="164"/>
      <c r="G1315" s="164"/>
      <c r="H1315" s="164"/>
      <c r="I1315" s="164"/>
    </row>
    <row r="1316" s="125" customFormat="1" ht="16.5" customHeight="1" spans="1:9">
      <c r="A1316" s="168" t="s">
        <v>2087</v>
      </c>
      <c r="B1316" s="166"/>
      <c r="C1316" s="164"/>
      <c r="D1316" s="164"/>
      <c r="E1316" s="164"/>
      <c r="F1316" s="164"/>
      <c r="G1316" s="164"/>
      <c r="H1316" s="164"/>
      <c r="I1316" s="164"/>
    </row>
    <row r="1317" s="125" customFormat="1" ht="16.5" customHeight="1" spans="1:9">
      <c r="A1317" s="168" t="s">
        <v>2088</v>
      </c>
      <c r="B1317" s="166"/>
      <c r="C1317" s="164"/>
      <c r="D1317" s="164"/>
      <c r="E1317" s="164"/>
      <c r="F1317" s="164"/>
      <c r="G1317" s="164"/>
      <c r="H1317" s="164"/>
      <c r="I1317" s="164"/>
    </row>
    <row r="1318" s="125" customFormat="1" ht="16.5" customHeight="1" spans="1:9">
      <c r="A1318" s="168" t="s">
        <v>2089</v>
      </c>
      <c r="B1318" s="166"/>
      <c r="C1318" s="164"/>
      <c r="D1318" s="164"/>
      <c r="E1318" s="164"/>
      <c r="F1318" s="164"/>
      <c r="G1318" s="164"/>
      <c r="H1318" s="164"/>
      <c r="I1318" s="164"/>
    </row>
    <row r="1319" s="125" customFormat="1" ht="16.5" customHeight="1" spans="1:9">
      <c r="A1319" s="168" t="s">
        <v>2090</v>
      </c>
      <c r="B1319" s="166"/>
      <c r="C1319" s="164"/>
      <c r="D1319" s="164"/>
      <c r="E1319" s="164"/>
      <c r="F1319" s="164"/>
      <c r="G1319" s="164"/>
      <c r="H1319" s="164"/>
      <c r="I1319" s="164"/>
    </row>
    <row r="1320" s="125" customFormat="1" ht="16.5" customHeight="1" spans="1:9">
      <c r="A1320" s="168" t="s">
        <v>2091</v>
      </c>
      <c r="B1320" s="166"/>
      <c r="C1320" s="164"/>
      <c r="D1320" s="164"/>
      <c r="E1320" s="164"/>
      <c r="F1320" s="164"/>
      <c r="G1320" s="164"/>
      <c r="H1320" s="164"/>
      <c r="I1320" s="164"/>
    </row>
    <row r="1321" s="125" customFormat="1" ht="16.5" customHeight="1" spans="1:9">
      <c r="A1321" s="168" t="s">
        <v>1148</v>
      </c>
      <c r="B1321" s="166"/>
      <c r="C1321" s="164"/>
      <c r="D1321" s="164"/>
      <c r="E1321" s="164"/>
      <c r="F1321" s="164"/>
      <c r="G1321" s="164"/>
      <c r="H1321" s="164"/>
      <c r="I1321" s="164"/>
    </row>
    <row r="1322" s="125" customFormat="1" ht="16.5" customHeight="1" spans="1:9">
      <c r="A1322" s="168" t="s">
        <v>2092</v>
      </c>
      <c r="B1322" s="166"/>
      <c r="C1322" s="164"/>
      <c r="D1322" s="164"/>
      <c r="E1322" s="164"/>
      <c r="F1322" s="164"/>
      <c r="G1322" s="164"/>
      <c r="H1322" s="164"/>
      <c r="I1322" s="164"/>
    </row>
    <row r="1323" s="125" customFormat="1" ht="16.5" customHeight="1" spans="1:9">
      <c r="A1323" s="167" t="s">
        <v>2093</v>
      </c>
      <c r="B1323" s="166"/>
      <c r="C1323" s="164"/>
      <c r="D1323" s="164"/>
      <c r="E1323" s="164"/>
      <c r="F1323" s="164"/>
      <c r="G1323" s="164"/>
      <c r="H1323" s="164"/>
      <c r="I1323" s="164"/>
    </row>
    <row r="1324" s="125" customFormat="1" ht="16.5" customHeight="1" spans="1:9">
      <c r="A1324" s="168" t="s">
        <v>1151</v>
      </c>
      <c r="B1324" s="166"/>
      <c r="C1324" s="164"/>
      <c r="D1324" s="164"/>
      <c r="E1324" s="164"/>
      <c r="F1324" s="164"/>
      <c r="G1324" s="164"/>
      <c r="H1324" s="164"/>
      <c r="I1324" s="164"/>
    </row>
    <row r="1325" s="125" customFormat="1" ht="16.5" customHeight="1" spans="1:9">
      <c r="A1325" s="168" t="s">
        <v>1152</v>
      </c>
      <c r="B1325" s="166"/>
      <c r="C1325" s="164"/>
      <c r="D1325" s="164"/>
      <c r="E1325" s="164"/>
      <c r="F1325" s="164"/>
      <c r="G1325" s="164"/>
      <c r="H1325" s="164"/>
      <c r="I1325" s="164"/>
    </row>
    <row r="1326" s="125" customFormat="1" ht="16.5" customHeight="1" spans="1:9">
      <c r="A1326" s="168" t="s">
        <v>1141</v>
      </c>
      <c r="B1326" s="166"/>
      <c r="C1326" s="164"/>
      <c r="D1326" s="164"/>
      <c r="E1326" s="164"/>
      <c r="F1326" s="164"/>
      <c r="G1326" s="164"/>
      <c r="H1326" s="164"/>
      <c r="I1326" s="164"/>
    </row>
    <row r="1327" s="125" customFormat="1" ht="16.5" customHeight="1" spans="1:9">
      <c r="A1327" s="168" t="s">
        <v>2094</v>
      </c>
      <c r="B1327" s="166"/>
      <c r="C1327" s="164"/>
      <c r="D1327" s="164"/>
      <c r="E1327" s="164"/>
      <c r="F1327" s="164"/>
      <c r="G1327" s="164"/>
      <c r="H1327" s="164"/>
      <c r="I1327" s="164"/>
    </row>
    <row r="1328" s="125" customFormat="1" ht="16.5" customHeight="1" spans="1:9">
      <c r="A1328" s="168" t="s">
        <v>2095</v>
      </c>
      <c r="B1328" s="166"/>
      <c r="C1328" s="164"/>
      <c r="D1328" s="164"/>
      <c r="E1328" s="164"/>
      <c r="F1328" s="164"/>
      <c r="G1328" s="164"/>
      <c r="H1328" s="164"/>
      <c r="I1328" s="164"/>
    </row>
    <row r="1329" s="125" customFormat="1" ht="16.5" customHeight="1" spans="1:9">
      <c r="A1329" s="168" t="s">
        <v>2096</v>
      </c>
      <c r="B1329" s="166"/>
      <c r="C1329" s="164"/>
      <c r="D1329" s="164"/>
      <c r="E1329" s="164"/>
      <c r="F1329" s="164"/>
      <c r="G1329" s="164"/>
      <c r="H1329" s="164"/>
      <c r="I1329" s="164"/>
    </row>
    <row r="1330" s="125" customFormat="1" ht="16.5" customHeight="1" spans="1:9">
      <c r="A1330" s="168" t="s">
        <v>1148</v>
      </c>
      <c r="B1330" s="166"/>
      <c r="C1330" s="164"/>
      <c r="D1330" s="164"/>
      <c r="E1330" s="164"/>
      <c r="F1330" s="164"/>
      <c r="G1330" s="164"/>
      <c r="H1330" s="164"/>
      <c r="I1330" s="164"/>
    </row>
    <row r="1331" s="125" customFormat="1" ht="16.5" customHeight="1" spans="1:9">
      <c r="A1331" s="168" t="s">
        <v>2097</v>
      </c>
      <c r="B1331" s="166"/>
      <c r="C1331" s="164"/>
      <c r="D1331" s="164"/>
      <c r="E1331" s="164"/>
      <c r="F1331" s="164"/>
      <c r="G1331" s="164"/>
      <c r="H1331" s="164"/>
      <c r="I1331" s="164"/>
    </row>
    <row r="1332" s="125" customFormat="1" ht="16.5" customHeight="1" spans="1:9">
      <c r="A1332" s="167" t="s">
        <v>2098</v>
      </c>
      <c r="B1332" s="166"/>
      <c r="C1332" s="164"/>
      <c r="D1332" s="164"/>
      <c r="E1332" s="164"/>
      <c r="F1332" s="164"/>
      <c r="G1332" s="164"/>
      <c r="H1332" s="164"/>
      <c r="I1332" s="164"/>
    </row>
    <row r="1333" s="125" customFormat="1" ht="16.5" customHeight="1" spans="1:9">
      <c r="A1333" s="168" t="s">
        <v>1151</v>
      </c>
      <c r="B1333" s="166"/>
      <c r="C1333" s="164"/>
      <c r="D1333" s="164"/>
      <c r="E1333" s="164"/>
      <c r="F1333" s="164"/>
      <c r="G1333" s="164"/>
      <c r="H1333" s="164"/>
      <c r="I1333" s="164"/>
    </row>
    <row r="1334" s="125" customFormat="1" ht="16.5" customHeight="1" spans="1:9">
      <c r="A1334" s="168" t="s">
        <v>1152</v>
      </c>
      <c r="B1334" s="166"/>
      <c r="C1334" s="164"/>
      <c r="D1334" s="164"/>
      <c r="E1334" s="164"/>
      <c r="F1334" s="164"/>
      <c r="G1334" s="164"/>
      <c r="H1334" s="164"/>
      <c r="I1334" s="164"/>
    </row>
    <row r="1335" s="125" customFormat="1" ht="16.5" customHeight="1" spans="1:9">
      <c r="A1335" s="168" t="s">
        <v>1141</v>
      </c>
      <c r="B1335" s="166"/>
      <c r="C1335" s="164"/>
      <c r="D1335" s="164"/>
      <c r="E1335" s="164"/>
      <c r="F1335" s="164"/>
      <c r="G1335" s="164"/>
      <c r="H1335" s="164"/>
      <c r="I1335" s="164"/>
    </row>
    <row r="1336" s="125" customFormat="1" ht="16.5" customHeight="1" spans="1:9">
      <c r="A1336" s="168" t="s">
        <v>2099</v>
      </c>
      <c r="B1336" s="166"/>
      <c r="C1336" s="164"/>
      <c r="D1336" s="164"/>
      <c r="E1336" s="164"/>
      <c r="F1336" s="164"/>
      <c r="G1336" s="164"/>
      <c r="H1336" s="164"/>
      <c r="I1336" s="164"/>
    </row>
    <row r="1337" s="125" customFormat="1" ht="16.5" customHeight="1" spans="1:9">
      <c r="A1337" s="168" t="s">
        <v>2100</v>
      </c>
      <c r="B1337" s="166"/>
      <c r="C1337" s="164"/>
      <c r="D1337" s="164"/>
      <c r="E1337" s="164"/>
      <c r="F1337" s="164"/>
      <c r="G1337" s="164"/>
      <c r="H1337" s="164"/>
      <c r="I1337" s="164"/>
    </row>
    <row r="1338" s="125" customFormat="1" ht="16.5" customHeight="1" spans="1:9">
      <c r="A1338" s="168" t="s">
        <v>2101</v>
      </c>
      <c r="B1338" s="166"/>
      <c r="C1338" s="164"/>
      <c r="D1338" s="164"/>
      <c r="E1338" s="164"/>
      <c r="F1338" s="164"/>
      <c r="G1338" s="164"/>
      <c r="H1338" s="164"/>
      <c r="I1338" s="164"/>
    </row>
    <row r="1339" s="125" customFormat="1" ht="16.5" customHeight="1" spans="1:9">
      <c r="A1339" s="168" t="s">
        <v>2102</v>
      </c>
      <c r="B1339" s="166"/>
      <c r="C1339" s="164"/>
      <c r="D1339" s="164"/>
      <c r="E1339" s="164"/>
      <c r="F1339" s="164"/>
      <c r="G1339" s="164"/>
      <c r="H1339" s="164"/>
      <c r="I1339" s="164"/>
    </row>
    <row r="1340" s="125" customFormat="1" ht="16.5" customHeight="1" spans="1:9">
      <c r="A1340" s="168" t="s">
        <v>2103</v>
      </c>
      <c r="B1340" s="166"/>
      <c r="C1340" s="164"/>
      <c r="D1340" s="164"/>
      <c r="E1340" s="164"/>
      <c r="F1340" s="164"/>
      <c r="G1340" s="164"/>
      <c r="H1340" s="164"/>
      <c r="I1340" s="164"/>
    </row>
    <row r="1341" s="125" customFormat="1" ht="16.5" customHeight="1" spans="1:9">
      <c r="A1341" s="168" t="s">
        <v>2104</v>
      </c>
      <c r="B1341" s="166"/>
      <c r="C1341" s="164"/>
      <c r="D1341" s="164"/>
      <c r="E1341" s="164"/>
      <c r="F1341" s="164"/>
      <c r="G1341" s="164"/>
      <c r="H1341" s="164"/>
      <c r="I1341" s="164"/>
    </row>
    <row r="1342" s="125" customFormat="1" ht="16.5" customHeight="1" spans="1:9">
      <c r="A1342" s="168" t="s">
        <v>2105</v>
      </c>
      <c r="B1342" s="166"/>
      <c r="C1342" s="164"/>
      <c r="D1342" s="164"/>
      <c r="E1342" s="164"/>
      <c r="F1342" s="164"/>
      <c r="G1342" s="164"/>
      <c r="H1342" s="164"/>
      <c r="I1342" s="164"/>
    </row>
    <row r="1343" s="125" customFormat="1" ht="16.5" customHeight="1" spans="1:9">
      <c r="A1343" s="168" t="s">
        <v>2106</v>
      </c>
      <c r="B1343" s="166"/>
      <c r="C1343" s="164"/>
      <c r="D1343" s="164"/>
      <c r="E1343" s="164"/>
      <c r="F1343" s="164"/>
      <c r="G1343" s="164"/>
      <c r="H1343" s="164"/>
      <c r="I1343" s="164"/>
    </row>
    <row r="1344" s="125" customFormat="1" ht="16.5" customHeight="1" spans="1:9">
      <c r="A1344" s="168" t="s">
        <v>2107</v>
      </c>
      <c r="B1344" s="166"/>
      <c r="C1344" s="164"/>
      <c r="D1344" s="164"/>
      <c r="E1344" s="164"/>
      <c r="F1344" s="164"/>
      <c r="G1344" s="164"/>
      <c r="H1344" s="164"/>
      <c r="I1344" s="164"/>
    </row>
    <row r="1345" s="125" customFormat="1" ht="16.5" customHeight="1" spans="1:9">
      <c r="A1345" s="168" t="s">
        <v>2108</v>
      </c>
      <c r="B1345" s="166"/>
      <c r="C1345" s="164"/>
      <c r="D1345" s="164"/>
      <c r="E1345" s="164"/>
      <c r="F1345" s="164"/>
      <c r="G1345" s="164"/>
      <c r="H1345" s="164"/>
      <c r="I1345" s="164"/>
    </row>
    <row r="1346" s="125" customFormat="1" ht="16.5" customHeight="1" spans="1:9">
      <c r="A1346" s="168" t="s">
        <v>2109</v>
      </c>
      <c r="B1346" s="166"/>
      <c r="C1346" s="164"/>
      <c r="D1346" s="164"/>
      <c r="E1346" s="164"/>
      <c r="F1346" s="164"/>
      <c r="G1346" s="164"/>
      <c r="H1346" s="164"/>
      <c r="I1346" s="164"/>
    </row>
    <row r="1347" s="125" customFormat="1" ht="16.5" customHeight="1" spans="1:9">
      <c r="A1347" s="167" t="s">
        <v>2110</v>
      </c>
      <c r="B1347" s="166"/>
      <c r="C1347" s="164"/>
      <c r="D1347" s="164"/>
      <c r="E1347" s="164"/>
      <c r="F1347" s="164"/>
      <c r="G1347" s="164"/>
      <c r="H1347" s="164"/>
      <c r="I1347" s="164"/>
    </row>
    <row r="1348" s="125" customFormat="1" ht="16.5" customHeight="1" spans="1:9">
      <c r="A1348" s="168" t="s">
        <v>2110</v>
      </c>
      <c r="B1348" s="166">
        <v>18.892694</v>
      </c>
      <c r="C1348" s="164"/>
      <c r="D1348" s="164"/>
      <c r="E1348" s="164"/>
      <c r="F1348" s="164"/>
      <c r="G1348" s="164"/>
      <c r="H1348" s="164"/>
      <c r="I1348" s="164"/>
    </row>
    <row r="1349" s="125" customFormat="1" ht="16.5" customHeight="1" spans="1:9">
      <c r="A1349" s="165" t="s">
        <v>82</v>
      </c>
      <c r="B1349" s="166">
        <f>SUM(B1350:B1366)</f>
        <v>57.12</v>
      </c>
      <c r="C1349" s="164"/>
      <c r="D1349" s="164"/>
      <c r="E1349" s="164"/>
      <c r="F1349" s="164"/>
      <c r="G1349" s="164"/>
      <c r="H1349" s="164"/>
      <c r="I1349" s="164"/>
    </row>
    <row r="1350" s="125" customFormat="1" ht="16.5" customHeight="1" spans="1:9">
      <c r="A1350" s="167" t="s">
        <v>2111</v>
      </c>
      <c r="B1350" s="166"/>
      <c r="C1350" s="164"/>
      <c r="D1350" s="164"/>
      <c r="E1350" s="164"/>
      <c r="F1350" s="164"/>
      <c r="G1350" s="164"/>
      <c r="H1350" s="164"/>
      <c r="I1350" s="164"/>
    </row>
    <row r="1351" s="125" customFormat="1" ht="16.5" customHeight="1" spans="1:9">
      <c r="A1351" s="168" t="s">
        <v>2112</v>
      </c>
      <c r="B1351" s="166"/>
      <c r="C1351" s="164"/>
      <c r="D1351" s="164"/>
      <c r="E1351" s="164"/>
      <c r="F1351" s="164"/>
      <c r="G1351" s="164"/>
      <c r="H1351" s="164"/>
      <c r="I1351" s="164"/>
    </row>
    <row r="1352" s="125" customFormat="1" ht="16.5" customHeight="1" spans="1:9">
      <c r="A1352" s="168" t="s">
        <v>2113</v>
      </c>
      <c r="B1352" s="166"/>
      <c r="C1352" s="164"/>
      <c r="D1352" s="164"/>
      <c r="E1352" s="164"/>
      <c r="F1352" s="164"/>
      <c r="G1352" s="164"/>
      <c r="H1352" s="164"/>
      <c r="I1352" s="164"/>
    </row>
    <row r="1353" s="125" customFormat="1" ht="16.5" customHeight="1" spans="1:9">
      <c r="A1353" s="168" t="s">
        <v>2114</v>
      </c>
      <c r="B1353" s="166"/>
      <c r="C1353" s="164"/>
      <c r="D1353" s="164"/>
      <c r="E1353" s="164"/>
      <c r="F1353" s="164"/>
      <c r="G1353" s="164"/>
      <c r="H1353" s="164"/>
      <c r="I1353" s="164"/>
    </row>
    <row r="1354" s="125" customFormat="1" ht="16.5" customHeight="1" spans="1:9">
      <c r="A1354" s="168" t="s">
        <v>2115</v>
      </c>
      <c r="B1354" s="166"/>
      <c r="C1354" s="164"/>
      <c r="D1354" s="164"/>
      <c r="E1354" s="164"/>
      <c r="F1354" s="164"/>
      <c r="G1354" s="164"/>
      <c r="H1354" s="164"/>
      <c r="I1354" s="164"/>
    </row>
    <row r="1355" s="125" customFormat="1" ht="16.5" customHeight="1" spans="1:9">
      <c r="A1355" s="168" t="s">
        <v>2116</v>
      </c>
      <c r="B1355" s="166"/>
      <c r="C1355" s="164"/>
      <c r="D1355" s="164"/>
      <c r="E1355" s="164"/>
      <c r="F1355" s="164"/>
      <c r="G1355" s="164"/>
      <c r="H1355" s="164"/>
      <c r="I1355" s="164"/>
    </row>
    <row r="1356" s="125" customFormat="1" ht="16.5" customHeight="1" spans="1:9">
      <c r="A1356" s="168" t="s">
        <v>2117</v>
      </c>
      <c r="B1356" s="166"/>
      <c r="C1356" s="164"/>
      <c r="D1356" s="164"/>
      <c r="E1356" s="164"/>
      <c r="F1356" s="164"/>
      <c r="G1356" s="164"/>
      <c r="H1356" s="164"/>
      <c r="I1356" s="164"/>
    </row>
    <row r="1357" s="125" customFormat="1" ht="16.5" customHeight="1" spans="1:9">
      <c r="A1357" s="168" t="s">
        <v>1737</v>
      </c>
      <c r="B1357" s="166"/>
      <c r="C1357" s="164"/>
      <c r="D1357" s="164"/>
      <c r="E1357" s="164"/>
      <c r="F1357" s="164"/>
      <c r="G1357" s="164"/>
      <c r="H1357" s="164"/>
      <c r="I1357" s="164"/>
    </row>
    <row r="1358" s="125" customFormat="1" ht="16.5" customHeight="1" spans="1:9">
      <c r="A1358" s="168" t="s">
        <v>2118</v>
      </c>
      <c r="B1358" s="166"/>
      <c r="C1358" s="164"/>
      <c r="D1358" s="164"/>
      <c r="E1358" s="164"/>
      <c r="F1358" s="164"/>
      <c r="G1358" s="164"/>
      <c r="H1358" s="164"/>
      <c r="I1358" s="164"/>
    </row>
    <row r="1359" s="125" customFormat="1" ht="16.5" customHeight="1" spans="1:9">
      <c r="A1359" s="167" t="s">
        <v>2119</v>
      </c>
      <c r="B1359" s="166"/>
      <c r="C1359" s="164"/>
      <c r="D1359" s="164"/>
      <c r="E1359" s="164"/>
      <c r="F1359" s="164"/>
      <c r="G1359" s="164"/>
      <c r="H1359" s="164"/>
      <c r="I1359" s="164"/>
    </row>
    <row r="1360" s="125" customFormat="1" ht="16.5" customHeight="1" spans="1:9">
      <c r="A1360" s="168" t="s">
        <v>2120</v>
      </c>
      <c r="B1360" s="166">
        <v>50.99</v>
      </c>
      <c r="C1360" s="164"/>
      <c r="D1360" s="164"/>
      <c r="E1360" s="164"/>
      <c r="F1360" s="164"/>
      <c r="G1360" s="164"/>
      <c r="H1360" s="164"/>
      <c r="I1360" s="164"/>
    </row>
    <row r="1361" s="125" customFormat="1" ht="16.5" customHeight="1" spans="1:9">
      <c r="A1361" s="168" t="s">
        <v>2121</v>
      </c>
      <c r="B1361" s="166"/>
      <c r="C1361" s="164"/>
      <c r="D1361" s="164"/>
      <c r="E1361" s="164"/>
      <c r="F1361" s="164"/>
      <c r="G1361" s="164"/>
      <c r="H1361" s="164"/>
      <c r="I1361" s="164"/>
    </row>
    <row r="1362" s="125" customFormat="1" ht="16.5" customHeight="1" spans="1:9">
      <c r="A1362" s="168" t="s">
        <v>2122</v>
      </c>
      <c r="B1362" s="166">
        <v>6.13</v>
      </c>
      <c r="C1362" s="164"/>
      <c r="D1362" s="164"/>
      <c r="E1362" s="164"/>
      <c r="F1362" s="164"/>
      <c r="G1362" s="164"/>
      <c r="H1362" s="164"/>
      <c r="I1362" s="164"/>
    </row>
    <row r="1363" s="125" customFormat="1" ht="16.5" customHeight="1" spans="1:9">
      <c r="A1363" s="167" t="s">
        <v>2123</v>
      </c>
      <c r="B1363" s="166"/>
      <c r="C1363" s="164"/>
      <c r="D1363" s="164"/>
      <c r="E1363" s="164"/>
      <c r="F1363" s="164"/>
      <c r="G1363" s="164"/>
      <c r="H1363" s="164"/>
      <c r="I1363" s="164"/>
    </row>
    <row r="1364" s="125" customFormat="1" ht="16.5" customHeight="1" spans="1:9">
      <c r="A1364" s="168" t="s">
        <v>2124</v>
      </c>
      <c r="B1364" s="166"/>
      <c r="C1364" s="164"/>
      <c r="D1364" s="164"/>
      <c r="E1364" s="164"/>
      <c r="F1364" s="164"/>
      <c r="G1364" s="164"/>
      <c r="H1364" s="164"/>
      <c r="I1364" s="164"/>
    </row>
    <row r="1365" s="125" customFormat="1" ht="16.5" customHeight="1" spans="1:9">
      <c r="A1365" s="168" t="s">
        <v>2125</v>
      </c>
      <c r="B1365" s="166"/>
      <c r="C1365" s="164"/>
      <c r="D1365" s="164"/>
      <c r="E1365" s="164"/>
      <c r="F1365" s="164"/>
      <c r="G1365" s="164"/>
      <c r="H1365" s="164"/>
      <c r="I1365" s="164"/>
    </row>
    <row r="1366" s="125" customFormat="1" ht="16.5" customHeight="1" spans="1:9">
      <c r="A1366" s="168" t="s">
        <v>2126</v>
      </c>
      <c r="B1366" s="166"/>
      <c r="C1366" s="164"/>
      <c r="D1366" s="164"/>
      <c r="E1366" s="164"/>
      <c r="F1366" s="164"/>
      <c r="G1366" s="164"/>
      <c r="H1366" s="164"/>
      <c r="I1366" s="164"/>
    </row>
    <row r="1367" s="125" customFormat="1" ht="16.5" customHeight="1" spans="1:9">
      <c r="A1367" s="165" t="s">
        <v>83</v>
      </c>
      <c r="B1367" s="166"/>
      <c r="C1367" s="164"/>
      <c r="D1367" s="164"/>
      <c r="E1367" s="164"/>
      <c r="F1367" s="164"/>
      <c r="G1367" s="164"/>
      <c r="H1367" s="164"/>
      <c r="I1367" s="164"/>
    </row>
    <row r="1368" s="125" customFormat="1" ht="16.5" customHeight="1" spans="1:9">
      <c r="A1368" s="167" t="s">
        <v>2127</v>
      </c>
      <c r="B1368" s="166"/>
      <c r="C1368" s="164"/>
      <c r="D1368" s="164"/>
      <c r="E1368" s="164"/>
      <c r="F1368" s="164"/>
      <c r="G1368" s="164"/>
      <c r="H1368" s="164"/>
      <c r="I1368" s="164"/>
    </row>
    <row r="1369" s="125" customFormat="1" ht="16.5" customHeight="1" spans="1:9">
      <c r="A1369" s="168" t="s">
        <v>1151</v>
      </c>
      <c r="B1369" s="166"/>
      <c r="C1369" s="164"/>
      <c r="D1369" s="164"/>
      <c r="E1369" s="164"/>
      <c r="F1369" s="164"/>
      <c r="G1369" s="164"/>
      <c r="H1369" s="164"/>
      <c r="I1369" s="164"/>
    </row>
    <row r="1370" s="125" customFormat="1" ht="16.5" customHeight="1" spans="1:9">
      <c r="A1370" s="168" t="s">
        <v>1152</v>
      </c>
      <c r="B1370" s="166"/>
      <c r="C1370" s="164"/>
      <c r="D1370" s="164"/>
      <c r="E1370" s="164"/>
      <c r="F1370" s="164"/>
      <c r="G1370" s="164"/>
      <c r="H1370" s="164"/>
      <c r="I1370" s="164"/>
    </row>
    <row r="1371" s="125" customFormat="1" ht="16.5" customHeight="1" spans="1:9">
      <c r="A1371" s="168" t="s">
        <v>1141</v>
      </c>
      <c r="B1371" s="166"/>
      <c r="C1371" s="164"/>
      <c r="D1371" s="164"/>
      <c r="E1371" s="164"/>
      <c r="F1371" s="164"/>
      <c r="G1371" s="164"/>
      <c r="H1371" s="164"/>
      <c r="I1371" s="164"/>
    </row>
    <row r="1372" s="125" customFormat="1" ht="16.5" customHeight="1" spans="1:9">
      <c r="A1372" s="168" t="s">
        <v>2128</v>
      </c>
      <c r="B1372" s="166"/>
      <c r="C1372" s="164"/>
      <c r="D1372" s="164"/>
      <c r="E1372" s="164"/>
      <c r="F1372" s="164"/>
      <c r="G1372" s="164"/>
      <c r="H1372" s="164"/>
      <c r="I1372" s="164"/>
    </row>
    <row r="1373" s="125" customFormat="1" ht="16.5" customHeight="1" spans="1:9">
      <c r="A1373" s="168" t="s">
        <v>2129</v>
      </c>
      <c r="B1373" s="166"/>
      <c r="C1373" s="164"/>
      <c r="D1373" s="164"/>
      <c r="E1373" s="164"/>
      <c r="F1373" s="164"/>
      <c r="G1373" s="164"/>
      <c r="H1373" s="164"/>
      <c r="I1373" s="164"/>
    </row>
    <row r="1374" s="125" customFormat="1" ht="16.5" customHeight="1" spans="1:9">
      <c r="A1374" s="168" t="s">
        <v>2130</v>
      </c>
      <c r="B1374" s="166"/>
      <c r="C1374" s="164"/>
      <c r="D1374" s="164"/>
      <c r="E1374" s="164"/>
      <c r="F1374" s="164"/>
      <c r="G1374" s="164"/>
      <c r="H1374" s="164"/>
      <c r="I1374" s="164"/>
    </row>
    <row r="1375" s="125" customFormat="1" ht="16.5" customHeight="1" spans="1:9">
      <c r="A1375" s="168" t="s">
        <v>2131</v>
      </c>
      <c r="B1375" s="166"/>
      <c r="C1375" s="164"/>
      <c r="D1375" s="164"/>
      <c r="E1375" s="164"/>
      <c r="F1375" s="164"/>
      <c r="G1375" s="164"/>
      <c r="H1375" s="164"/>
      <c r="I1375" s="164"/>
    </row>
    <row r="1376" s="125" customFormat="1" ht="16.5" customHeight="1" spans="1:9">
      <c r="A1376" s="168" t="s">
        <v>2132</v>
      </c>
      <c r="B1376" s="166"/>
      <c r="C1376" s="164"/>
      <c r="D1376" s="164"/>
      <c r="E1376" s="164"/>
      <c r="F1376" s="164"/>
      <c r="G1376" s="164"/>
      <c r="H1376" s="164"/>
      <c r="I1376" s="164"/>
    </row>
    <row r="1377" s="125" customFormat="1" ht="16.5" customHeight="1" spans="1:9">
      <c r="A1377" s="168" t="s">
        <v>2133</v>
      </c>
      <c r="B1377" s="166"/>
      <c r="C1377" s="164"/>
      <c r="D1377" s="164"/>
      <c r="E1377" s="164"/>
      <c r="F1377" s="164"/>
      <c r="G1377" s="164"/>
      <c r="H1377" s="164"/>
      <c r="I1377" s="164"/>
    </row>
    <row r="1378" s="125" customFormat="1" ht="16.5" customHeight="1" spans="1:9">
      <c r="A1378" s="168" t="s">
        <v>2134</v>
      </c>
      <c r="B1378" s="166"/>
      <c r="C1378" s="164"/>
      <c r="D1378" s="164"/>
      <c r="E1378" s="164"/>
      <c r="F1378" s="164"/>
      <c r="G1378" s="164"/>
      <c r="H1378" s="164"/>
      <c r="I1378" s="164"/>
    </row>
    <row r="1379" s="125" customFormat="1" ht="16.5" customHeight="1" spans="1:9">
      <c r="A1379" s="168" t="s">
        <v>2135</v>
      </c>
      <c r="B1379" s="166"/>
      <c r="C1379" s="164"/>
      <c r="D1379" s="164"/>
      <c r="E1379" s="164"/>
      <c r="F1379" s="164"/>
      <c r="G1379" s="164"/>
      <c r="H1379" s="164"/>
      <c r="I1379" s="164"/>
    </row>
    <row r="1380" s="125" customFormat="1" ht="16.5" customHeight="1" spans="1:9">
      <c r="A1380" s="168" t="s">
        <v>2136</v>
      </c>
      <c r="B1380" s="166"/>
      <c r="C1380" s="164"/>
      <c r="D1380" s="164"/>
      <c r="E1380" s="164"/>
      <c r="F1380" s="164"/>
      <c r="G1380" s="164"/>
      <c r="H1380" s="164"/>
      <c r="I1380" s="164"/>
    </row>
    <row r="1381" s="125" customFormat="1" ht="16.5" customHeight="1" spans="1:9">
      <c r="A1381" s="168" t="s">
        <v>1148</v>
      </c>
      <c r="B1381" s="166"/>
      <c r="C1381" s="164"/>
      <c r="D1381" s="164"/>
      <c r="E1381" s="164"/>
      <c r="F1381" s="164"/>
      <c r="G1381" s="164"/>
      <c r="H1381" s="164"/>
      <c r="I1381" s="164"/>
    </row>
    <row r="1382" s="125" customFormat="1" ht="16.5" customHeight="1" spans="1:9">
      <c r="A1382" s="168" t="s">
        <v>2137</v>
      </c>
      <c r="B1382" s="166"/>
      <c r="C1382" s="164"/>
      <c r="D1382" s="164"/>
      <c r="E1382" s="164"/>
      <c r="F1382" s="164"/>
      <c r="G1382" s="164"/>
      <c r="H1382" s="164"/>
      <c r="I1382" s="164"/>
    </row>
    <row r="1383" s="125" customFormat="1" ht="16.5" customHeight="1" spans="1:9">
      <c r="A1383" s="167" t="s">
        <v>2138</v>
      </c>
      <c r="B1383" s="166"/>
      <c r="C1383" s="164"/>
      <c r="D1383" s="164"/>
      <c r="E1383" s="164"/>
      <c r="F1383" s="164"/>
      <c r="G1383" s="164"/>
      <c r="H1383" s="164"/>
      <c r="I1383" s="164"/>
    </row>
    <row r="1384" s="125" customFormat="1" ht="16.5" customHeight="1" spans="1:9">
      <c r="A1384" s="168" t="s">
        <v>1151</v>
      </c>
      <c r="B1384" s="166"/>
      <c r="C1384" s="164"/>
      <c r="D1384" s="164"/>
      <c r="E1384" s="164"/>
      <c r="F1384" s="164"/>
      <c r="G1384" s="164"/>
      <c r="H1384" s="164"/>
      <c r="I1384" s="164"/>
    </row>
    <row r="1385" s="125" customFormat="1" ht="16.5" customHeight="1" spans="1:9">
      <c r="A1385" s="168" t="s">
        <v>1152</v>
      </c>
      <c r="B1385" s="166"/>
      <c r="C1385" s="164"/>
      <c r="D1385" s="164"/>
      <c r="E1385" s="164"/>
      <c r="F1385" s="164"/>
      <c r="G1385" s="164"/>
      <c r="H1385" s="164"/>
      <c r="I1385" s="164"/>
    </row>
    <row r="1386" s="125" customFormat="1" ht="16.5" customHeight="1" spans="1:9">
      <c r="A1386" s="168" t="s">
        <v>1141</v>
      </c>
      <c r="B1386" s="166"/>
      <c r="C1386" s="164"/>
      <c r="D1386" s="164"/>
      <c r="E1386" s="164"/>
      <c r="F1386" s="164"/>
      <c r="G1386" s="164"/>
      <c r="H1386" s="164"/>
      <c r="I1386" s="164"/>
    </row>
    <row r="1387" s="125" customFormat="1" ht="16.5" customHeight="1" spans="1:9">
      <c r="A1387" s="168" t="s">
        <v>2139</v>
      </c>
      <c r="B1387" s="166"/>
      <c r="C1387" s="164"/>
      <c r="D1387" s="164"/>
      <c r="E1387" s="164"/>
      <c r="F1387" s="164"/>
      <c r="G1387" s="164"/>
      <c r="H1387" s="164"/>
      <c r="I1387" s="164"/>
    </row>
    <row r="1388" s="125" customFormat="1" ht="16.5" customHeight="1" spans="1:9">
      <c r="A1388" s="168" t="s">
        <v>2140</v>
      </c>
      <c r="B1388" s="166"/>
      <c r="C1388" s="164"/>
      <c r="D1388" s="164"/>
      <c r="E1388" s="164"/>
      <c r="F1388" s="164"/>
      <c r="G1388" s="164"/>
      <c r="H1388" s="164"/>
      <c r="I1388" s="164"/>
    </row>
    <row r="1389" s="125" customFormat="1" ht="16.5" customHeight="1" spans="1:9">
      <c r="A1389" s="168" t="s">
        <v>2141</v>
      </c>
      <c r="B1389" s="166"/>
      <c r="C1389" s="164"/>
      <c r="D1389" s="164"/>
      <c r="E1389" s="164"/>
      <c r="F1389" s="164"/>
      <c r="G1389" s="164"/>
      <c r="H1389" s="164"/>
      <c r="I1389" s="164"/>
    </row>
    <row r="1390" s="125" customFormat="1" ht="16.5" customHeight="1" spans="1:9">
      <c r="A1390" s="168" t="s">
        <v>2142</v>
      </c>
      <c r="B1390" s="166"/>
      <c r="C1390" s="164"/>
      <c r="D1390" s="164"/>
      <c r="E1390" s="164"/>
      <c r="F1390" s="164"/>
      <c r="G1390" s="164"/>
      <c r="H1390" s="164"/>
      <c r="I1390" s="164"/>
    </row>
    <row r="1391" s="125" customFormat="1" ht="16.5" customHeight="1" spans="1:9">
      <c r="A1391" s="168" t="s">
        <v>2143</v>
      </c>
      <c r="B1391" s="166"/>
      <c r="C1391" s="164"/>
      <c r="D1391" s="164"/>
      <c r="E1391" s="164"/>
      <c r="F1391" s="164"/>
      <c r="G1391" s="164"/>
      <c r="H1391" s="164"/>
      <c r="I1391" s="164"/>
    </row>
    <row r="1392" s="125" customFormat="1" ht="16.5" customHeight="1" spans="1:9">
      <c r="A1392" s="168" t="s">
        <v>2144</v>
      </c>
      <c r="B1392" s="166"/>
      <c r="C1392" s="164"/>
      <c r="D1392" s="164"/>
      <c r="E1392" s="164"/>
      <c r="F1392" s="164"/>
      <c r="G1392" s="164"/>
      <c r="H1392" s="164"/>
      <c r="I1392" s="164"/>
    </row>
    <row r="1393" s="125" customFormat="1" ht="16.5" customHeight="1" spans="1:9">
      <c r="A1393" s="168" t="s">
        <v>2145</v>
      </c>
      <c r="B1393" s="166"/>
      <c r="C1393" s="164"/>
      <c r="D1393" s="164"/>
      <c r="E1393" s="164"/>
      <c r="F1393" s="164"/>
      <c r="G1393" s="164"/>
      <c r="H1393" s="164"/>
      <c r="I1393" s="164"/>
    </row>
    <row r="1394" s="125" customFormat="1" ht="16.5" customHeight="1" spans="1:9">
      <c r="A1394" s="168" t="s">
        <v>2146</v>
      </c>
      <c r="B1394" s="166"/>
      <c r="C1394" s="164"/>
      <c r="D1394" s="164"/>
      <c r="E1394" s="164"/>
      <c r="F1394" s="164"/>
      <c r="G1394" s="164"/>
      <c r="H1394" s="164"/>
      <c r="I1394" s="164"/>
    </row>
    <row r="1395" s="125" customFormat="1" ht="16.5" customHeight="1" spans="1:9">
      <c r="A1395" s="168" t="s">
        <v>1148</v>
      </c>
      <c r="B1395" s="166"/>
      <c r="C1395" s="164"/>
      <c r="D1395" s="164"/>
      <c r="E1395" s="164"/>
      <c r="F1395" s="164"/>
      <c r="G1395" s="164"/>
      <c r="H1395" s="164"/>
      <c r="I1395" s="164"/>
    </row>
    <row r="1396" s="125" customFormat="1" ht="16.5" customHeight="1" spans="1:9">
      <c r="A1396" s="168" t="s">
        <v>2147</v>
      </c>
      <c r="B1396" s="166"/>
      <c r="C1396" s="164"/>
      <c r="D1396" s="164"/>
      <c r="E1396" s="164"/>
      <c r="F1396" s="164"/>
      <c r="G1396" s="164"/>
      <c r="H1396" s="164"/>
      <c r="I1396" s="164"/>
    </row>
    <row r="1397" s="125" customFormat="1" ht="16.5" customHeight="1" spans="1:9">
      <c r="A1397" s="167" t="s">
        <v>2148</v>
      </c>
      <c r="B1397" s="166"/>
      <c r="C1397" s="164"/>
      <c r="D1397" s="164"/>
      <c r="E1397" s="164"/>
      <c r="F1397" s="164"/>
      <c r="G1397" s="164"/>
      <c r="H1397" s="164"/>
      <c r="I1397" s="164"/>
    </row>
    <row r="1398" s="125" customFormat="1" ht="16.5" customHeight="1" spans="1:9">
      <c r="A1398" s="168" t="s">
        <v>2149</v>
      </c>
      <c r="B1398" s="166"/>
      <c r="C1398" s="164"/>
      <c r="D1398" s="164"/>
      <c r="E1398" s="164"/>
      <c r="F1398" s="164"/>
      <c r="G1398" s="164"/>
      <c r="H1398" s="164"/>
      <c r="I1398" s="164"/>
    </row>
    <row r="1399" s="125" customFormat="1" ht="16.5" customHeight="1" spans="1:9">
      <c r="A1399" s="168" t="s">
        <v>2150</v>
      </c>
      <c r="B1399" s="166"/>
      <c r="C1399" s="164"/>
      <c r="D1399" s="164"/>
      <c r="E1399" s="164"/>
      <c r="F1399" s="164"/>
      <c r="G1399" s="164"/>
      <c r="H1399" s="164"/>
      <c r="I1399" s="164"/>
    </row>
    <row r="1400" s="125" customFormat="1" ht="16.5" customHeight="1" spans="1:9">
      <c r="A1400" s="168" t="s">
        <v>2151</v>
      </c>
      <c r="B1400" s="166"/>
      <c r="C1400" s="164"/>
      <c r="D1400" s="164"/>
      <c r="E1400" s="164"/>
      <c r="F1400" s="164"/>
      <c r="G1400" s="164"/>
      <c r="H1400" s="164"/>
      <c r="I1400" s="164"/>
    </row>
    <row r="1401" s="125" customFormat="1" ht="16.5" customHeight="1" spans="1:9">
      <c r="A1401" s="168" t="s">
        <v>2152</v>
      </c>
      <c r="B1401" s="166"/>
      <c r="C1401" s="164"/>
      <c r="D1401" s="164"/>
      <c r="E1401" s="164"/>
      <c r="F1401" s="164"/>
      <c r="G1401" s="164"/>
      <c r="H1401" s="164"/>
      <c r="I1401" s="164"/>
    </row>
    <row r="1402" s="125" customFormat="1" ht="16.5" customHeight="1" spans="1:9">
      <c r="A1402" s="167" t="s">
        <v>2153</v>
      </c>
      <c r="B1402" s="166"/>
      <c r="C1402" s="164"/>
      <c r="D1402" s="164"/>
      <c r="E1402" s="164"/>
      <c r="F1402" s="164"/>
      <c r="G1402" s="164"/>
      <c r="H1402" s="164"/>
      <c r="I1402" s="164"/>
    </row>
    <row r="1403" s="125" customFormat="1" ht="16.5" customHeight="1" spans="1:9">
      <c r="A1403" s="168" t="s">
        <v>2154</v>
      </c>
      <c r="B1403" s="166"/>
      <c r="C1403" s="164"/>
      <c r="D1403" s="164"/>
      <c r="E1403" s="164"/>
      <c r="F1403" s="164"/>
      <c r="G1403" s="164"/>
      <c r="H1403" s="164"/>
      <c r="I1403" s="164"/>
    </row>
    <row r="1404" s="125" customFormat="1" ht="16.5" customHeight="1" spans="1:9">
      <c r="A1404" s="168" t="s">
        <v>2155</v>
      </c>
      <c r="B1404" s="166"/>
      <c r="C1404" s="164"/>
      <c r="D1404" s="164"/>
      <c r="E1404" s="164"/>
      <c r="F1404" s="164"/>
      <c r="G1404" s="164"/>
      <c r="H1404" s="164"/>
      <c r="I1404" s="164"/>
    </row>
    <row r="1405" s="125" customFormat="1" ht="16.5" customHeight="1" spans="1:9">
      <c r="A1405" s="168" t="s">
        <v>2156</v>
      </c>
      <c r="B1405" s="166"/>
      <c r="C1405" s="164"/>
      <c r="D1405" s="164"/>
      <c r="E1405" s="164"/>
      <c r="F1405" s="164"/>
      <c r="G1405" s="164"/>
      <c r="H1405" s="164"/>
      <c r="I1405" s="164"/>
    </row>
    <row r="1406" s="125" customFormat="1" ht="16.5" customHeight="1" spans="1:9">
      <c r="A1406" s="168" t="s">
        <v>2157</v>
      </c>
      <c r="B1406" s="166"/>
      <c r="C1406" s="164"/>
      <c r="D1406" s="164"/>
      <c r="E1406" s="164"/>
      <c r="F1406" s="164"/>
      <c r="G1406" s="164"/>
      <c r="H1406" s="164"/>
      <c r="I1406" s="164"/>
    </row>
    <row r="1407" s="125" customFormat="1" ht="16.5" customHeight="1" spans="1:9">
      <c r="A1407" s="168" t="s">
        <v>2158</v>
      </c>
      <c r="B1407" s="166"/>
      <c r="C1407" s="164"/>
      <c r="D1407" s="164"/>
      <c r="E1407" s="164"/>
      <c r="F1407" s="164"/>
      <c r="G1407" s="164"/>
      <c r="H1407" s="164"/>
      <c r="I1407" s="164"/>
    </row>
    <row r="1408" s="125" customFormat="1" ht="16.5" customHeight="1" spans="1:9">
      <c r="A1408" s="167" t="s">
        <v>2159</v>
      </c>
      <c r="B1408" s="166"/>
      <c r="C1408" s="164"/>
      <c r="D1408" s="164"/>
      <c r="E1408" s="164"/>
      <c r="F1408" s="164"/>
      <c r="G1408" s="164"/>
      <c r="H1408" s="164"/>
      <c r="I1408" s="164"/>
    </row>
    <row r="1409" s="125" customFormat="1" ht="16.5" customHeight="1" spans="1:9">
      <c r="A1409" s="168" t="s">
        <v>2160</v>
      </c>
      <c r="B1409" s="166"/>
      <c r="C1409" s="164"/>
      <c r="D1409" s="164"/>
      <c r="E1409" s="164"/>
      <c r="F1409" s="164"/>
      <c r="G1409" s="164"/>
      <c r="H1409" s="164"/>
      <c r="I1409" s="164"/>
    </row>
    <row r="1410" s="125" customFormat="1" ht="16.5" customHeight="1" spans="1:9">
      <c r="A1410" s="168" t="s">
        <v>2161</v>
      </c>
      <c r="B1410" s="166"/>
      <c r="C1410" s="164"/>
      <c r="D1410" s="164"/>
      <c r="E1410" s="164"/>
      <c r="F1410" s="164"/>
      <c r="G1410" s="164"/>
      <c r="H1410" s="164"/>
      <c r="I1410" s="164"/>
    </row>
    <row r="1411" s="125" customFormat="1" ht="16.5" customHeight="1" spans="1:9">
      <c r="A1411" s="168" t="s">
        <v>2162</v>
      </c>
      <c r="B1411" s="166"/>
      <c r="C1411" s="164"/>
      <c r="D1411" s="164"/>
      <c r="E1411" s="164"/>
      <c r="F1411" s="164"/>
      <c r="G1411" s="164"/>
      <c r="H1411" s="164"/>
      <c r="I1411" s="164"/>
    </row>
    <row r="1412" s="125" customFormat="1" ht="16.5" customHeight="1" spans="1:9">
      <c r="A1412" s="168" t="s">
        <v>2163</v>
      </c>
      <c r="B1412" s="166"/>
      <c r="C1412" s="164"/>
      <c r="D1412" s="164"/>
      <c r="E1412" s="164"/>
      <c r="F1412" s="164"/>
      <c r="G1412" s="164"/>
      <c r="H1412" s="164"/>
      <c r="I1412" s="164"/>
    </row>
    <row r="1413" s="125" customFormat="1" ht="16.5" customHeight="1" spans="1:9">
      <c r="A1413" s="168" t="s">
        <v>2164</v>
      </c>
      <c r="B1413" s="166"/>
      <c r="C1413" s="164"/>
      <c r="D1413" s="164"/>
      <c r="E1413" s="164"/>
      <c r="F1413" s="164"/>
      <c r="G1413" s="164"/>
      <c r="H1413" s="164"/>
      <c r="I1413" s="164"/>
    </row>
    <row r="1414" s="125" customFormat="1" ht="16.5" customHeight="1" spans="1:9">
      <c r="A1414" s="168" t="s">
        <v>2165</v>
      </c>
      <c r="B1414" s="166"/>
      <c r="C1414" s="164"/>
      <c r="D1414" s="164"/>
      <c r="E1414" s="164"/>
      <c r="F1414" s="164"/>
      <c r="G1414" s="164"/>
      <c r="H1414" s="164"/>
      <c r="I1414" s="164"/>
    </row>
    <row r="1415" s="125" customFormat="1" ht="16.5" customHeight="1" spans="1:9">
      <c r="A1415" s="168" t="s">
        <v>2166</v>
      </c>
      <c r="B1415" s="166"/>
      <c r="C1415" s="164"/>
      <c r="D1415" s="164"/>
      <c r="E1415" s="164"/>
      <c r="F1415" s="164"/>
      <c r="G1415" s="164"/>
      <c r="H1415" s="164"/>
      <c r="I1415" s="164"/>
    </row>
    <row r="1416" s="125" customFormat="1" ht="16.5" customHeight="1" spans="1:9">
      <c r="A1416" s="168" t="s">
        <v>2167</v>
      </c>
      <c r="B1416" s="166"/>
      <c r="C1416" s="164"/>
      <c r="D1416" s="164"/>
      <c r="E1416" s="164"/>
      <c r="F1416" s="164"/>
      <c r="G1416" s="164"/>
      <c r="H1416" s="164"/>
      <c r="I1416" s="164"/>
    </row>
    <row r="1417" s="125" customFormat="1" ht="16.5" customHeight="1" spans="1:9">
      <c r="A1417" s="168" t="s">
        <v>2168</v>
      </c>
      <c r="B1417" s="166"/>
      <c r="C1417" s="164"/>
      <c r="D1417" s="164"/>
      <c r="E1417" s="164"/>
      <c r="F1417" s="164"/>
      <c r="G1417" s="164"/>
      <c r="H1417" s="164"/>
      <c r="I1417" s="164"/>
    </row>
    <row r="1418" s="125" customFormat="1" ht="16.5" customHeight="1" spans="1:9">
      <c r="A1418" s="168" t="s">
        <v>2169</v>
      </c>
      <c r="B1418" s="166"/>
      <c r="C1418" s="164"/>
      <c r="D1418" s="164"/>
      <c r="E1418" s="164"/>
      <c r="F1418" s="164"/>
      <c r="G1418" s="164"/>
      <c r="H1418" s="164"/>
      <c r="I1418" s="164"/>
    </row>
    <row r="1419" s="125" customFormat="1" ht="16.5" customHeight="1" spans="1:9">
      <c r="A1419" s="168" t="s">
        <v>2170</v>
      </c>
      <c r="B1419" s="166"/>
      <c r="C1419" s="164"/>
      <c r="D1419" s="164"/>
      <c r="E1419" s="164"/>
      <c r="F1419" s="164"/>
      <c r="G1419" s="164"/>
      <c r="H1419" s="164"/>
      <c r="I1419" s="164"/>
    </row>
    <row r="1420" s="125" customFormat="1" ht="16.5" customHeight="1" spans="1:9">
      <c r="A1420" s="165" t="s">
        <v>84</v>
      </c>
      <c r="B1420" s="166">
        <f>SUM(B1421:B1476)</f>
        <v>58.165412</v>
      </c>
      <c r="C1420" s="164"/>
      <c r="D1420" s="164"/>
      <c r="E1420" s="164"/>
      <c r="F1420" s="164"/>
      <c r="G1420" s="164"/>
      <c r="H1420" s="164"/>
      <c r="I1420" s="164"/>
    </row>
    <row r="1421" s="125" customFormat="1" ht="16.5" customHeight="1" spans="1:9">
      <c r="A1421" s="167" t="s">
        <v>2171</v>
      </c>
      <c r="B1421" s="166"/>
      <c r="C1421" s="164"/>
      <c r="D1421" s="164"/>
      <c r="E1421" s="164"/>
      <c r="F1421" s="164"/>
      <c r="G1421" s="164"/>
      <c r="H1421" s="164"/>
      <c r="I1421" s="164"/>
    </row>
    <row r="1422" s="125" customFormat="1" ht="16.5" customHeight="1" spans="1:9">
      <c r="A1422" s="168" t="s">
        <v>1151</v>
      </c>
      <c r="B1422" s="166"/>
      <c r="C1422" s="164"/>
      <c r="D1422" s="164"/>
      <c r="E1422" s="164"/>
      <c r="F1422" s="164"/>
      <c r="G1422" s="164"/>
      <c r="H1422" s="164"/>
      <c r="I1422" s="164"/>
    </row>
    <row r="1423" s="125" customFormat="1" ht="16.5" customHeight="1" spans="1:9">
      <c r="A1423" s="168" t="s">
        <v>1152</v>
      </c>
      <c r="B1423" s="166"/>
      <c r="C1423" s="164"/>
      <c r="D1423" s="164"/>
      <c r="E1423" s="164"/>
      <c r="F1423" s="164"/>
      <c r="G1423" s="164"/>
      <c r="H1423" s="164"/>
      <c r="I1423" s="164"/>
    </row>
    <row r="1424" s="125" customFormat="1" ht="16.5" customHeight="1" spans="1:9">
      <c r="A1424" s="168" t="s">
        <v>1141</v>
      </c>
      <c r="B1424" s="166"/>
      <c r="C1424" s="164"/>
      <c r="D1424" s="164"/>
      <c r="E1424" s="164"/>
      <c r="F1424" s="164"/>
      <c r="G1424" s="164"/>
      <c r="H1424" s="164"/>
      <c r="I1424" s="164"/>
    </row>
    <row r="1425" s="125" customFormat="1" ht="16.5" customHeight="1" spans="1:9">
      <c r="A1425" s="168" t="s">
        <v>2172</v>
      </c>
      <c r="B1425" s="166">
        <v>16.06</v>
      </c>
      <c r="C1425" s="164"/>
      <c r="D1425" s="164"/>
      <c r="E1425" s="164"/>
      <c r="F1425" s="164"/>
      <c r="G1425" s="164"/>
      <c r="H1425" s="164"/>
      <c r="I1425" s="164"/>
    </row>
    <row r="1426" s="125" customFormat="1" ht="16.5" customHeight="1" spans="1:9">
      <c r="A1426" s="168" t="s">
        <v>2173</v>
      </c>
      <c r="B1426" s="166"/>
      <c r="C1426" s="164"/>
      <c r="D1426" s="164"/>
      <c r="E1426" s="164"/>
      <c r="F1426" s="164"/>
      <c r="G1426" s="164"/>
      <c r="H1426" s="164"/>
      <c r="I1426" s="164"/>
    </row>
    <row r="1427" s="125" customFormat="1" ht="16.5" customHeight="1" spans="1:9">
      <c r="A1427" s="168" t="s">
        <v>2174</v>
      </c>
      <c r="B1427" s="166">
        <v>4.758785</v>
      </c>
      <c r="C1427" s="164"/>
      <c r="D1427" s="164"/>
      <c r="E1427" s="164"/>
      <c r="F1427" s="164"/>
      <c r="G1427" s="164"/>
      <c r="H1427" s="164"/>
      <c r="I1427" s="164"/>
    </row>
    <row r="1428" s="125" customFormat="1" ht="16.5" customHeight="1" spans="1:9">
      <c r="A1428" s="168" t="s">
        <v>2175</v>
      </c>
      <c r="B1428" s="166"/>
      <c r="C1428" s="164"/>
      <c r="D1428" s="164"/>
      <c r="E1428" s="164"/>
      <c r="F1428" s="164"/>
      <c r="G1428" s="164"/>
      <c r="H1428" s="164"/>
      <c r="I1428" s="164"/>
    </row>
    <row r="1429" s="125" customFormat="1" ht="16.5" customHeight="1" spans="1:9">
      <c r="A1429" s="168" t="s">
        <v>2176</v>
      </c>
      <c r="B1429" s="166">
        <v>4.1715</v>
      </c>
      <c r="C1429" s="164"/>
      <c r="D1429" s="164"/>
      <c r="E1429" s="164"/>
      <c r="F1429" s="164"/>
      <c r="G1429" s="164"/>
      <c r="H1429" s="164"/>
      <c r="I1429" s="164"/>
    </row>
    <row r="1430" s="125" customFormat="1" ht="16.5" customHeight="1" spans="1:9">
      <c r="A1430" s="168" t="s">
        <v>2177</v>
      </c>
      <c r="B1430" s="166"/>
      <c r="C1430" s="164"/>
      <c r="D1430" s="164"/>
      <c r="E1430" s="164"/>
      <c r="F1430" s="164"/>
      <c r="G1430" s="164"/>
      <c r="H1430" s="164"/>
      <c r="I1430" s="164"/>
    </row>
    <row r="1431" s="125" customFormat="1" ht="16.5" customHeight="1" spans="1:9">
      <c r="A1431" s="168" t="s">
        <v>1148</v>
      </c>
      <c r="B1431" s="166"/>
      <c r="C1431" s="164"/>
      <c r="D1431" s="164"/>
      <c r="E1431" s="164"/>
      <c r="F1431" s="164"/>
      <c r="G1431" s="164"/>
      <c r="H1431" s="164"/>
      <c r="I1431" s="164"/>
    </row>
    <row r="1432" s="125" customFormat="1" ht="16.5" customHeight="1" spans="1:9">
      <c r="A1432" s="168" t="s">
        <v>2178</v>
      </c>
      <c r="B1432" s="166"/>
      <c r="C1432" s="164"/>
      <c r="D1432" s="164"/>
      <c r="E1432" s="164"/>
      <c r="F1432" s="164"/>
      <c r="G1432" s="164"/>
      <c r="H1432" s="164"/>
      <c r="I1432" s="164"/>
    </row>
    <row r="1433" s="125" customFormat="1" ht="16.5" customHeight="1" spans="1:9">
      <c r="A1433" s="167" t="s">
        <v>2179</v>
      </c>
      <c r="B1433" s="166"/>
      <c r="C1433" s="164"/>
      <c r="D1433" s="164"/>
      <c r="E1433" s="164"/>
      <c r="F1433" s="164"/>
      <c r="G1433" s="164"/>
      <c r="H1433" s="164"/>
      <c r="I1433" s="164"/>
    </row>
    <row r="1434" s="125" customFormat="1" ht="16.5" customHeight="1" spans="1:9">
      <c r="A1434" s="168" t="s">
        <v>1151</v>
      </c>
      <c r="B1434" s="166"/>
      <c r="C1434" s="164"/>
      <c r="D1434" s="164"/>
      <c r="E1434" s="164"/>
      <c r="F1434" s="164"/>
      <c r="G1434" s="164"/>
      <c r="H1434" s="164"/>
      <c r="I1434" s="164"/>
    </row>
    <row r="1435" s="125" customFormat="1" ht="16.5" customHeight="1" spans="1:9">
      <c r="A1435" s="168" t="s">
        <v>1152</v>
      </c>
      <c r="B1435" s="166"/>
      <c r="C1435" s="164"/>
      <c r="D1435" s="164"/>
      <c r="E1435" s="164"/>
      <c r="F1435" s="164"/>
      <c r="G1435" s="164"/>
      <c r="H1435" s="164"/>
      <c r="I1435" s="164"/>
    </row>
    <row r="1436" s="125" customFormat="1" ht="16.5" customHeight="1" spans="1:9">
      <c r="A1436" s="168" t="s">
        <v>1141</v>
      </c>
      <c r="B1436" s="166"/>
      <c r="C1436" s="164"/>
      <c r="D1436" s="164"/>
      <c r="E1436" s="164"/>
      <c r="F1436" s="164"/>
      <c r="G1436" s="164"/>
      <c r="H1436" s="164"/>
      <c r="I1436" s="164"/>
    </row>
    <row r="1437" s="125" customFormat="1" ht="16.5" customHeight="1" spans="1:9">
      <c r="A1437" s="168" t="s">
        <v>2180</v>
      </c>
      <c r="B1437" s="166"/>
      <c r="C1437" s="164"/>
      <c r="D1437" s="164"/>
      <c r="E1437" s="164"/>
      <c r="F1437" s="164"/>
      <c r="G1437" s="164"/>
      <c r="H1437" s="164"/>
      <c r="I1437" s="164"/>
    </row>
    <row r="1438" s="125" customFormat="1" ht="16.5" customHeight="1" spans="1:9">
      <c r="A1438" s="168" t="s">
        <v>2181</v>
      </c>
      <c r="B1438" s="166"/>
      <c r="C1438" s="164"/>
      <c r="D1438" s="164"/>
      <c r="E1438" s="164"/>
      <c r="F1438" s="164"/>
      <c r="G1438" s="164"/>
      <c r="H1438" s="164"/>
      <c r="I1438" s="164"/>
    </row>
    <row r="1439" s="125" customFormat="1" ht="16.5" customHeight="1" spans="1:9">
      <c r="A1439" s="167" t="s">
        <v>2182</v>
      </c>
      <c r="B1439" s="166"/>
      <c r="C1439" s="164"/>
      <c r="D1439" s="164"/>
      <c r="E1439" s="164"/>
      <c r="F1439" s="164"/>
      <c r="G1439" s="164"/>
      <c r="H1439" s="164"/>
      <c r="I1439" s="164"/>
    </row>
    <row r="1440" s="125" customFormat="1" ht="16.5" customHeight="1" spans="1:9">
      <c r="A1440" s="168" t="s">
        <v>1151</v>
      </c>
      <c r="B1440" s="166"/>
      <c r="C1440" s="164"/>
      <c r="D1440" s="164"/>
      <c r="E1440" s="164"/>
      <c r="F1440" s="164"/>
      <c r="G1440" s="164"/>
      <c r="H1440" s="164"/>
      <c r="I1440" s="164"/>
    </row>
    <row r="1441" s="125" customFormat="1" ht="16.5" customHeight="1" spans="1:9">
      <c r="A1441" s="168" t="s">
        <v>1152</v>
      </c>
      <c r="B1441" s="166"/>
      <c r="C1441" s="164"/>
      <c r="D1441" s="164"/>
      <c r="E1441" s="164"/>
      <c r="F1441" s="164"/>
      <c r="G1441" s="164"/>
      <c r="H1441" s="164"/>
      <c r="I1441" s="164"/>
    </row>
    <row r="1442" s="125" customFormat="1" ht="16.5" customHeight="1" spans="1:9">
      <c r="A1442" s="168" t="s">
        <v>1141</v>
      </c>
      <c r="B1442" s="166"/>
      <c r="C1442" s="164"/>
      <c r="D1442" s="164"/>
      <c r="E1442" s="164"/>
      <c r="F1442" s="164"/>
      <c r="G1442" s="164"/>
      <c r="H1442" s="164"/>
      <c r="I1442" s="164"/>
    </row>
    <row r="1443" s="125" customFormat="1" ht="16.5" customHeight="1" spans="1:9">
      <c r="A1443" s="168" t="s">
        <v>2183</v>
      </c>
      <c r="B1443" s="166"/>
      <c r="C1443" s="164"/>
      <c r="D1443" s="164"/>
      <c r="E1443" s="164"/>
      <c r="F1443" s="164"/>
      <c r="G1443" s="164"/>
      <c r="H1443" s="164"/>
      <c r="I1443" s="164"/>
    </row>
    <row r="1444" s="125" customFormat="1" ht="16.5" customHeight="1" spans="1:9">
      <c r="A1444" s="168" t="s">
        <v>2184</v>
      </c>
      <c r="B1444" s="166">
        <v>5</v>
      </c>
      <c r="C1444" s="164"/>
      <c r="D1444" s="164"/>
      <c r="E1444" s="164"/>
      <c r="F1444" s="164"/>
      <c r="G1444" s="164"/>
      <c r="H1444" s="164"/>
      <c r="I1444" s="164"/>
    </row>
    <row r="1445" s="125" customFormat="1" ht="16.5" customHeight="1" spans="1:9">
      <c r="A1445" s="167" t="s">
        <v>2185</v>
      </c>
      <c r="B1445" s="166"/>
      <c r="C1445" s="164"/>
      <c r="D1445" s="164"/>
      <c r="E1445" s="164"/>
      <c r="F1445" s="164"/>
      <c r="G1445" s="164"/>
      <c r="H1445" s="164"/>
      <c r="I1445" s="164"/>
    </row>
    <row r="1446" s="125" customFormat="1" ht="16.5" customHeight="1" spans="1:9">
      <c r="A1446" s="168" t="s">
        <v>1151</v>
      </c>
      <c r="B1446" s="166"/>
      <c r="C1446" s="164"/>
      <c r="D1446" s="164"/>
      <c r="E1446" s="164"/>
      <c r="F1446" s="164"/>
      <c r="G1446" s="164"/>
      <c r="H1446" s="164"/>
      <c r="I1446" s="164"/>
    </row>
    <row r="1447" s="125" customFormat="1" ht="16.5" customHeight="1" spans="1:9">
      <c r="A1447" s="168" t="s">
        <v>1152</v>
      </c>
      <c r="B1447" s="166"/>
      <c r="C1447" s="164"/>
      <c r="D1447" s="164"/>
      <c r="E1447" s="164"/>
      <c r="F1447" s="164"/>
      <c r="G1447" s="164"/>
      <c r="H1447" s="164"/>
      <c r="I1447" s="164"/>
    </row>
    <row r="1448" s="125" customFormat="1" ht="16.5" customHeight="1" spans="1:9">
      <c r="A1448" s="168" t="s">
        <v>1141</v>
      </c>
      <c r="B1448" s="166"/>
      <c r="C1448" s="164"/>
      <c r="D1448" s="164"/>
      <c r="E1448" s="164"/>
      <c r="F1448" s="164"/>
      <c r="G1448" s="164"/>
      <c r="H1448" s="164"/>
      <c r="I1448" s="164"/>
    </row>
    <row r="1449" s="125" customFormat="1" ht="16.5" customHeight="1" spans="1:9">
      <c r="A1449" s="168" t="s">
        <v>2186</v>
      </c>
      <c r="B1449" s="166"/>
      <c r="C1449" s="164"/>
      <c r="D1449" s="164"/>
      <c r="E1449" s="164"/>
      <c r="F1449" s="164"/>
      <c r="G1449" s="164"/>
      <c r="H1449" s="164"/>
      <c r="I1449" s="164"/>
    </row>
    <row r="1450" s="125" customFormat="1" ht="16.5" customHeight="1" spans="1:9">
      <c r="A1450" s="168" t="s">
        <v>2187</v>
      </c>
      <c r="B1450" s="166"/>
      <c r="C1450" s="164"/>
      <c r="D1450" s="164"/>
      <c r="E1450" s="164"/>
      <c r="F1450" s="164"/>
      <c r="G1450" s="164"/>
      <c r="H1450" s="164"/>
      <c r="I1450" s="164"/>
    </row>
    <row r="1451" s="125" customFormat="1" ht="16.5" customHeight="1" spans="1:9">
      <c r="A1451" s="168" t="s">
        <v>1148</v>
      </c>
      <c r="B1451" s="166"/>
      <c r="C1451" s="164"/>
      <c r="D1451" s="164"/>
      <c r="E1451" s="164"/>
      <c r="F1451" s="164"/>
      <c r="G1451" s="164"/>
      <c r="H1451" s="164"/>
      <c r="I1451" s="164"/>
    </row>
    <row r="1452" s="125" customFormat="1" ht="16.5" customHeight="1" spans="1:9">
      <c r="A1452" s="168" t="s">
        <v>2188</v>
      </c>
      <c r="B1452" s="166"/>
      <c r="C1452" s="164"/>
      <c r="D1452" s="164"/>
      <c r="E1452" s="164"/>
      <c r="F1452" s="164"/>
      <c r="G1452" s="164"/>
      <c r="H1452" s="164"/>
      <c r="I1452" s="164"/>
    </row>
    <row r="1453" s="125" customFormat="1" ht="16.5" customHeight="1" spans="1:9">
      <c r="A1453" s="167" t="s">
        <v>2189</v>
      </c>
      <c r="B1453" s="166"/>
      <c r="C1453" s="164"/>
      <c r="D1453" s="164"/>
      <c r="E1453" s="164"/>
      <c r="F1453" s="164"/>
      <c r="G1453" s="164"/>
      <c r="H1453" s="164"/>
      <c r="I1453" s="164"/>
    </row>
    <row r="1454" s="125" customFormat="1" ht="16.5" customHeight="1" spans="1:9">
      <c r="A1454" s="168" t="s">
        <v>1151</v>
      </c>
      <c r="B1454" s="166"/>
      <c r="C1454" s="164"/>
      <c r="D1454" s="164"/>
      <c r="E1454" s="164"/>
      <c r="F1454" s="164"/>
      <c r="G1454" s="164"/>
      <c r="H1454" s="164"/>
      <c r="I1454" s="164"/>
    </row>
    <row r="1455" s="125" customFormat="1" ht="16.5" customHeight="1" spans="1:9">
      <c r="A1455" s="168" t="s">
        <v>1152</v>
      </c>
      <c r="B1455" s="166"/>
      <c r="C1455" s="164"/>
      <c r="D1455" s="164"/>
      <c r="E1455" s="164"/>
      <c r="F1455" s="164"/>
      <c r="G1455" s="164"/>
      <c r="H1455" s="164"/>
      <c r="I1455" s="164"/>
    </row>
    <row r="1456" s="125" customFormat="1" ht="16.5" customHeight="1" spans="1:9">
      <c r="A1456" s="168" t="s">
        <v>1141</v>
      </c>
      <c r="B1456" s="166"/>
      <c r="C1456" s="164"/>
      <c r="D1456" s="164"/>
      <c r="E1456" s="164"/>
      <c r="F1456" s="164"/>
      <c r="G1456" s="164"/>
      <c r="H1456" s="164"/>
      <c r="I1456" s="164"/>
    </row>
    <row r="1457" s="125" customFormat="1" ht="16.5" customHeight="1" spans="1:9">
      <c r="A1457" s="168" t="s">
        <v>2190</v>
      </c>
      <c r="B1457" s="166"/>
      <c r="C1457" s="164"/>
      <c r="D1457" s="164"/>
      <c r="E1457" s="164"/>
      <c r="F1457" s="164"/>
      <c r="G1457" s="164"/>
      <c r="H1457" s="164"/>
      <c r="I1457" s="164"/>
    </row>
    <row r="1458" s="125" customFormat="1" ht="16.5" customHeight="1" spans="1:9">
      <c r="A1458" s="168" t="s">
        <v>2191</v>
      </c>
      <c r="B1458" s="166"/>
      <c r="C1458" s="164"/>
      <c r="D1458" s="164"/>
      <c r="E1458" s="164"/>
      <c r="F1458" s="164"/>
      <c r="G1458" s="164"/>
      <c r="H1458" s="164"/>
      <c r="I1458" s="164"/>
    </row>
    <row r="1459" s="125" customFormat="1" ht="16.5" customHeight="1" spans="1:9">
      <c r="A1459" s="168" t="s">
        <v>2192</v>
      </c>
      <c r="B1459" s="166"/>
      <c r="C1459" s="164"/>
      <c r="D1459" s="164"/>
      <c r="E1459" s="164"/>
      <c r="F1459" s="164"/>
      <c r="G1459" s="164"/>
      <c r="H1459" s="164"/>
      <c r="I1459" s="164"/>
    </row>
    <row r="1460" s="125" customFormat="1" ht="16.5" customHeight="1" spans="1:9">
      <c r="A1460" s="168" t="s">
        <v>2193</v>
      </c>
      <c r="B1460" s="166"/>
      <c r="C1460" s="164"/>
      <c r="D1460" s="164"/>
      <c r="E1460" s="164"/>
      <c r="F1460" s="164"/>
      <c r="G1460" s="164"/>
      <c r="H1460" s="164"/>
      <c r="I1460" s="164"/>
    </row>
    <row r="1461" s="125" customFormat="1" ht="16.5" customHeight="1" spans="1:9">
      <c r="A1461" s="168" t="s">
        <v>2194</v>
      </c>
      <c r="B1461" s="166"/>
      <c r="C1461" s="164"/>
      <c r="D1461" s="164"/>
      <c r="E1461" s="164"/>
      <c r="F1461" s="164"/>
      <c r="G1461" s="164"/>
      <c r="H1461" s="164"/>
      <c r="I1461" s="164"/>
    </row>
    <row r="1462" s="125" customFormat="1" ht="16.5" customHeight="1" spans="1:9">
      <c r="A1462" s="168" t="s">
        <v>2195</v>
      </c>
      <c r="B1462" s="166"/>
      <c r="C1462" s="164"/>
      <c r="D1462" s="164"/>
      <c r="E1462" s="164"/>
      <c r="F1462" s="164"/>
      <c r="G1462" s="164"/>
      <c r="H1462" s="164"/>
      <c r="I1462" s="164"/>
    </row>
    <row r="1463" s="125" customFormat="1" ht="16.5" customHeight="1" spans="1:9">
      <c r="A1463" s="168" t="s">
        <v>2196</v>
      </c>
      <c r="B1463" s="166"/>
      <c r="C1463" s="164"/>
      <c r="D1463" s="164"/>
      <c r="E1463" s="164"/>
      <c r="F1463" s="164"/>
      <c r="G1463" s="164"/>
      <c r="H1463" s="164"/>
      <c r="I1463" s="164"/>
    </row>
    <row r="1464" s="125" customFormat="1" ht="16.5" customHeight="1" spans="1:9">
      <c r="A1464" s="168" t="s">
        <v>2197</v>
      </c>
      <c r="B1464" s="166"/>
      <c r="C1464" s="164"/>
      <c r="D1464" s="164"/>
      <c r="E1464" s="164"/>
      <c r="F1464" s="164"/>
      <c r="G1464" s="164"/>
      <c r="H1464" s="164"/>
      <c r="I1464" s="164"/>
    </row>
    <row r="1465" s="125" customFormat="1" ht="16.5" customHeight="1" spans="1:9">
      <c r="A1465" s="168" t="s">
        <v>2198</v>
      </c>
      <c r="B1465" s="166"/>
      <c r="C1465" s="164"/>
      <c r="D1465" s="164"/>
      <c r="E1465" s="164"/>
      <c r="F1465" s="164"/>
      <c r="G1465" s="164"/>
      <c r="H1465" s="164"/>
      <c r="I1465" s="164"/>
    </row>
    <row r="1466" s="125" customFormat="1" ht="16.5" customHeight="1" spans="1:9">
      <c r="A1466" s="167" t="s">
        <v>2199</v>
      </c>
      <c r="B1466" s="166"/>
      <c r="C1466" s="164"/>
      <c r="D1466" s="164"/>
      <c r="E1466" s="164"/>
      <c r="F1466" s="164"/>
      <c r="G1466" s="164"/>
      <c r="H1466" s="164"/>
      <c r="I1466" s="164"/>
    </row>
    <row r="1467" s="125" customFormat="1" ht="16.5" customHeight="1" spans="1:9">
      <c r="A1467" s="168" t="s">
        <v>2200</v>
      </c>
      <c r="B1467" s="166">
        <v>12.05</v>
      </c>
      <c r="C1467" s="164"/>
      <c r="D1467" s="164"/>
      <c r="E1467" s="164"/>
      <c r="F1467" s="164"/>
      <c r="G1467" s="164"/>
      <c r="H1467" s="164"/>
      <c r="I1467" s="164"/>
    </row>
    <row r="1468" s="125" customFormat="1" ht="16.5" customHeight="1" spans="1:9">
      <c r="A1468" s="168" t="s">
        <v>2201</v>
      </c>
      <c r="B1468" s="166"/>
      <c r="C1468" s="164"/>
      <c r="D1468" s="164"/>
      <c r="E1468" s="164"/>
      <c r="F1468" s="164"/>
      <c r="G1468" s="164"/>
      <c r="H1468" s="164"/>
      <c r="I1468" s="164"/>
    </row>
    <row r="1469" s="125" customFormat="1" ht="16.5" customHeight="1" spans="1:9">
      <c r="A1469" s="168" t="s">
        <v>2202</v>
      </c>
      <c r="B1469" s="166"/>
      <c r="C1469" s="164"/>
      <c r="D1469" s="164"/>
      <c r="E1469" s="164"/>
      <c r="F1469" s="164"/>
      <c r="G1469" s="164"/>
      <c r="H1469" s="164"/>
      <c r="I1469" s="164"/>
    </row>
    <row r="1470" s="125" customFormat="1" ht="16.5" customHeight="1" spans="1:9">
      <c r="A1470" s="167" t="s">
        <v>2203</v>
      </c>
      <c r="B1470" s="166"/>
      <c r="C1470" s="164"/>
      <c r="D1470" s="164"/>
      <c r="E1470" s="164"/>
      <c r="F1470" s="164"/>
      <c r="G1470" s="164"/>
      <c r="H1470" s="164"/>
      <c r="I1470" s="164"/>
    </row>
    <row r="1471" s="125" customFormat="1" ht="16.5" customHeight="1" spans="1:9">
      <c r="A1471" s="168" t="s">
        <v>2204</v>
      </c>
      <c r="B1471" s="166"/>
      <c r="C1471" s="164"/>
      <c r="D1471" s="164"/>
      <c r="E1471" s="164"/>
      <c r="F1471" s="164"/>
      <c r="G1471" s="164"/>
      <c r="H1471" s="164"/>
      <c r="I1471" s="164"/>
    </row>
    <row r="1472" s="125" customFormat="1" ht="16.5" customHeight="1" spans="1:9">
      <c r="A1472" s="168" t="s">
        <v>2205</v>
      </c>
      <c r="B1472" s="166"/>
      <c r="C1472" s="164"/>
      <c r="D1472" s="164"/>
      <c r="E1472" s="164"/>
      <c r="F1472" s="164"/>
      <c r="G1472" s="164"/>
      <c r="H1472" s="164"/>
      <c r="I1472" s="164"/>
    </row>
    <row r="1473" s="125" customFormat="1" ht="16.5" customHeight="1" spans="1:9">
      <c r="A1473" s="168" t="s">
        <v>2206</v>
      </c>
      <c r="B1473" s="166">
        <v>9.594927</v>
      </c>
      <c r="C1473" s="164"/>
      <c r="D1473" s="164"/>
      <c r="E1473" s="164"/>
      <c r="F1473" s="164"/>
      <c r="G1473" s="164"/>
      <c r="H1473" s="164"/>
      <c r="I1473" s="164"/>
    </row>
    <row r="1474" s="125" customFormat="1" ht="16.5" customHeight="1" spans="1:9">
      <c r="A1474" s="168" t="s">
        <v>2207</v>
      </c>
      <c r="B1474" s="166">
        <v>2.7482</v>
      </c>
      <c r="C1474" s="164"/>
      <c r="D1474" s="164"/>
      <c r="E1474" s="164"/>
      <c r="F1474" s="164"/>
      <c r="G1474" s="164"/>
      <c r="H1474" s="164"/>
      <c r="I1474" s="164"/>
    </row>
    <row r="1475" s="125" customFormat="1" ht="16.5" customHeight="1" spans="1:9">
      <c r="A1475" s="168" t="s">
        <v>2208</v>
      </c>
      <c r="B1475" s="166">
        <v>2.902</v>
      </c>
      <c r="C1475" s="164"/>
      <c r="D1475" s="164"/>
      <c r="E1475" s="164"/>
      <c r="F1475" s="164"/>
      <c r="G1475" s="164"/>
      <c r="H1475" s="164"/>
      <c r="I1475" s="164"/>
    </row>
    <row r="1476" s="125" customFormat="1" ht="16.5" customHeight="1" spans="1:9">
      <c r="A1476" s="167" t="s">
        <v>2209</v>
      </c>
      <c r="B1476" s="166">
        <v>0.88</v>
      </c>
      <c r="C1476" s="164"/>
      <c r="D1476" s="164"/>
      <c r="E1476" s="164"/>
      <c r="F1476" s="164"/>
      <c r="G1476" s="164"/>
      <c r="H1476" s="164"/>
      <c r="I1476" s="164"/>
    </row>
    <row r="1477" s="125" customFormat="1" ht="16.5" customHeight="1" spans="1:9">
      <c r="A1477" s="165" t="s">
        <v>85</v>
      </c>
      <c r="B1477" s="166">
        <v>22.19</v>
      </c>
      <c r="C1477" s="164"/>
      <c r="D1477" s="164"/>
      <c r="E1477" s="164"/>
      <c r="F1477" s="164"/>
      <c r="G1477" s="164"/>
      <c r="H1477" s="164"/>
      <c r="I1477" s="164"/>
    </row>
    <row r="1478" s="125" customFormat="1" ht="16.5" customHeight="1" spans="1:9">
      <c r="A1478" s="165" t="s">
        <v>86</v>
      </c>
      <c r="B1478" s="166"/>
      <c r="C1478" s="164"/>
      <c r="D1478" s="164"/>
      <c r="E1478" s="164"/>
      <c r="F1478" s="164"/>
      <c r="G1478" s="164"/>
      <c r="H1478" s="164"/>
      <c r="I1478" s="164"/>
    </row>
    <row r="1479" s="125" customFormat="1" ht="16.5" customHeight="1" spans="1:9">
      <c r="A1479" s="167" t="s">
        <v>1282</v>
      </c>
      <c r="B1479" s="166"/>
      <c r="C1479" s="164"/>
      <c r="D1479" s="164"/>
      <c r="E1479" s="164"/>
      <c r="F1479" s="164"/>
      <c r="G1479" s="164"/>
      <c r="H1479" s="164"/>
      <c r="I1479" s="164"/>
    </row>
    <row r="1480" s="125" customFormat="1" ht="16.5" customHeight="1" spans="1:9">
      <c r="A1480" s="168" t="s">
        <v>1282</v>
      </c>
      <c r="B1480" s="166"/>
      <c r="C1480" s="164"/>
      <c r="D1480" s="164"/>
      <c r="E1480" s="164"/>
      <c r="F1480" s="164"/>
      <c r="G1480" s="164"/>
      <c r="H1480" s="164"/>
      <c r="I1480" s="164"/>
    </row>
    <row r="1481" s="125" customFormat="1" ht="16.5" customHeight="1" spans="1:9">
      <c r="A1481" s="165" t="s">
        <v>87</v>
      </c>
      <c r="B1481" s="166"/>
      <c r="C1481" s="164"/>
      <c r="D1481" s="164"/>
      <c r="E1481" s="164"/>
      <c r="F1481" s="164"/>
      <c r="G1481" s="164"/>
      <c r="H1481" s="164"/>
      <c r="I1481" s="164"/>
    </row>
    <row r="1482" s="125" customFormat="1" ht="16.5" customHeight="1" spans="1:9">
      <c r="A1482" s="167" t="s">
        <v>2210</v>
      </c>
      <c r="B1482" s="166"/>
      <c r="C1482" s="164"/>
      <c r="D1482" s="164"/>
      <c r="E1482" s="164"/>
      <c r="F1482" s="164"/>
      <c r="G1482" s="164"/>
      <c r="H1482" s="164"/>
      <c r="I1482" s="164"/>
    </row>
    <row r="1483" s="125" customFormat="1" ht="16.5" customHeight="1" spans="1:9">
      <c r="A1483" s="168" t="s">
        <v>2211</v>
      </c>
      <c r="B1483" s="166"/>
      <c r="C1483" s="164"/>
      <c r="D1483" s="164"/>
      <c r="E1483" s="164"/>
      <c r="F1483" s="164"/>
      <c r="G1483" s="164"/>
      <c r="H1483" s="164"/>
      <c r="I1483" s="164"/>
    </row>
    <row r="1484" s="125" customFormat="1" ht="16.5" customHeight="1" spans="1:9">
      <c r="A1484" s="165" t="s">
        <v>88</v>
      </c>
      <c r="B1484" s="166"/>
      <c r="C1484" s="164"/>
      <c r="D1484" s="164"/>
      <c r="E1484" s="164"/>
      <c r="F1484" s="164"/>
      <c r="G1484" s="164"/>
      <c r="H1484" s="164"/>
      <c r="I1484" s="164"/>
    </row>
    <row r="1485" s="125" customFormat="1" ht="16.5" customHeight="1" spans="1:9">
      <c r="A1485" s="167" t="s">
        <v>2212</v>
      </c>
      <c r="B1485" s="166"/>
      <c r="C1485" s="164"/>
      <c r="D1485" s="164"/>
      <c r="E1485" s="164"/>
      <c r="F1485" s="164"/>
      <c r="G1485" s="164"/>
      <c r="H1485" s="164"/>
      <c r="I1485" s="164"/>
    </row>
    <row r="1486" ht="25.5" customHeight="1" spans="1:2">
      <c r="A1486" s="169" t="s">
        <v>2428</v>
      </c>
      <c r="B1486" s="170"/>
    </row>
  </sheetData>
  <mergeCells count="4">
    <mergeCell ref="A1:B1"/>
    <mergeCell ref="A2:B2"/>
    <mergeCell ref="A3:B3"/>
    <mergeCell ref="A1486:B1486"/>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D33"/>
  <sheetViews>
    <sheetView showZeros="0" zoomScale="115" zoomScaleNormal="115" workbookViewId="0">
      <selection activeCell="G25" sqref="G25"/>
    </sheetView>
  </sheetViews>
  <sheetFormatPr defaultColWidth="9" defaultRowHeight="12.75" outlineLevelCol="3"/>
  <cols>
    <col min="1" max="1" width="37" style="137" customWidth="1"/>
    <col min="2" max="4" width="18.125" style="138" customWidth="1"/>
    <col min="5" max="5" width="16.5" style="137" customWidth="1"/>
    <col min="6" max="16384" width="9" style="137"/>
  </cols>
  <sheetData>
    <row r="1" ht="20.25" customHeight="1" spans="1:4">
      <c r="A1" s="76" t="s">
        <v>2429</v>
      </c>
      <c r="B1" s="76"/>
      <c r="C1" s="76"/>
      <c r="D1" s="76"/>
    </row>
    <row r="2" ht="29.25" customHeight="1" spans="1:4">
      <c r="A2" s="77" t="s">
        <v>2400</v>
      </c>
      <c r="B2" s="77"/>
      <c r="C2" s="77"/>
      <c r="D2" s="77"/>
    </row>
    <row r="3" ht="18" customHeight="1" spans="1:4">
      <c r="A3" s="139" t="s">
        <v>2430</v>
      </c>
      <c r="B3" s="139"/>
      <c r="C3" s="139"/>
      <c r="D3" s="139"/>
    </row>
    <row r="4" ht="21" customHeight="1" spans="1:4">
      <c r="A4" s="140"/>
      <c r="B4" s="140"/>
      <c r="C4" s="140"/>
      <c r="D4" s="141" t="s">
        <v>35</v>
      </c>
    </row>
    <row r="5" s="136" customFormat="1" ht="24" customHeight="1" spans="1:4">
      <c r="A5" s="142" t="s">
        <v>2431</v>
      </c>
      <c r="B5" s="143" t="s">
        <v>2432</v>
      </c>
      <c r="C5" s="143"/>
      <c r="D5" s="143"/>
    </row>
    <row r="6" s="136" customFormat="1" ht="24" customHeight="1" spans="1:4">
      <c r="A6" s="142"/>
      <c r="B6" s="143" t="s">
        <v>2433</v>
      </c>
      <c r="C6" s="143" t="s">
        <v>2434</v>
      </c>
      <c r="D6" s="143" t="s">
        <v>2435</v>
      </c>
    </row>
    <row r="7" ht="24" customHeight="1" spans="1:4">
      <c r="A7" s="142" t="s">
        <v>2351</v>
      </c>
      <c r="B7" s="144">
        <f>C7+D7</f>
        <v>4758.910045</v>
      </c>
      <c r="C7" s="144">
        <f>SUM(C8:C32)</f>
        <v>1354.76</v>
      </c>
      <c r="D7" s="144">
        <f>SUM(D8:D32)</f>
        <v>3404.150045</v>
      </c>
    </row>
    <row r="8" ht="20.1" customHeight="1" spans="1:4">
      <c r="A8" s="145" t="s">
        <v>2436</v>
      </c>
      <c r="B8" s="146">
        <f>C8+D8</f>
        <v>787.24</v>
      </c>
      <c r="C8" s="146">
        <v>634.67</v>
      </c>
      <c r="D8" s="146">
        <v>152.57</v>
      </c>
    </row>
    <row r="9" ht="20.1" customHeight="1" spans="1:4">
      <c r="A9" s="145" t="s">
        <v>2437</v>
      </c>
      <c r="B9" s="146">
        <f t="shared" ref="B9:B32" si="0">C9+D9</f>
        <v>0</v>
      </c>
      <c r="C9" s="146"/>
      <c r="D9" s="146"/>
    </row>
    <row r="10" ht="20.1" customHeight="1" spans="1:4">
      <c r="A10" s="145" t="s">
        <v>2438</v>
      </c>
      <c r="B10" s="146">
        <f t="shared" si="0"/>
        <v>3</v>
      </c>
      <c r="C10" s="146"/>
      <c r="D10" s="146">
        <v>3</v>
      </c>
    </row>
    <row r="11" ht="20.1" customHeight="1" spans="1:4">
      <c r="A11" s="145" t="s">
        <v>2439</v>
      </c>
      <c r="B11" s="146">
        <f t="shared" si="0"/>
        <v>47</v>
      </c>
      <c r="C11" s="146"/>
      <c r="D11" s="146">
        <v>47</v>
      </c>
    </row>
    <row r="12" ht="20.1" customHeight="1" spans="1:4">
      <c r="A12" s="145" t="s">
        <v>2440</v>
      </c>
      <c r="B12" s="146">
        <f t="shared" si="0"/>
        <v>0</v>
      </c>
      <c r="C12" s="146"/>
      <c r="D12" s="146"/>
    </row>
    <row r="13" ht="20.1" customHeight="1" spans="1:4">
      <c r="A13" s="145" t="s">
        <v>2441</v>
      </c>
      <c r="B13" s="146">
        <f t="shared" si="0"/>
        <v>0</v>
      </c>
      <c r="C13" s="146"/>
      <c r="D13" s="146"/>
    </row>
    <row r="14" ht="20.1" customHeight="1" spans="1:4">
      <c r="A14" s="98" t="s">
        <v>2442</v>
      </c>
      <c r="B14" s="146">
        <f t="shared" si="0"/>
        <v>79.21</v>
      </c>
      <c r="C14" s="146">
        <v>57.41</v>
      </c>
      <c r="D14" s="146">
        <v>21.8</v>
      </c>
    </row>
    <row r="15" ht="20.1" customHeight="1" spans="1:4">
      <c r="A15" s="98" t="s">
        <v>2443</v>
      </c>
      <c r="B15" s="146">
        <f t="shared" si="0"/>
        <v>672.01653</v>
      </c>
      <c r="C15" s="146">
        <v>384.31</v>
      </c>
      <c r="D15" s="146">
        <v>287.70653</v>
      </c>
    </row>
    <row r="16" ht="20.1" customHeight="1" spans="1:4">
      <c r="A16" s="98" t="s">
        <v>2444</v>
      </c>
      <c r="B16" s="146">
        <f t="shared" si="0"/>
        <v>61.64</v>
      </c>
      <c r="C16" s="146">
        <v>57.45</v>
      </c>
      <c r="D16" s="146">
        <v>4.19</v>
      </c>
    </row>
    <row r="17" ht="20.1" customHeight="1" spans="1:4">
      <c r="A17" s="98" t="s">
        <v>2445</v>
      </c>
      <c r="B17" s="146">
        <f t="shared" si="0"/>
        <v>1933.447454</v>
      </c>
      <c r="C17" s="146"/>
      <c r="D17" s="146">
        <v>1933.447454</v>
      </c>
    </row>
    <row r="18" ht="20.1" customHeight="1" spans="1:4">
      <c r="A18" s="98" t="s">
        <v>2446</v>
      </c>
      <c r="B18" s="146">
        <f t="shared" si="0"/>
        <v>159.953587</v>
      </c>
      <c r="C18" s="146">
        <v>59.56</v>
      </c>
      <c r="D18" s="146">
        <v>100.393587</v>
      </c>
    </row>
    <row r="19" ht="20.1" customHeight="1" spans="1:4">
      <c r="A19" s="98" t="s">
        <v>2447</v>
      </c>
      <c r="B19" s="146">
        <f t="shared" si="0"/>
        <v>823.925902</v>
      </c>
      <c r="C19" s="146">
        <v>104.23</v>
      </c>
      <c r="D19" s="146">
        <v>719.695902</v>
      </c>
    </row>
    <row r="20" ht="20.1" customHeight="1" spans="1:4">
      <c r="A20" s="98" t="s">
        <v>2448</v>
      </c>
      <c r="B20" s="146">
        <f t="shared" si="0"/>
        <v>31.398466</v>
      </c>
      <c r="C20" s="146"/>
      <c r="D20" s="146">
        <v>31.398466</v>
      </c>
    </row>
    <row r="21" ht="20.1" customHeight="1" spans="1:4">
      <c r="A21" s="98" t="s">
        <v>2449</v>
      </c>
      <c r="B21" s="146">
        <f t="shared" si="0"/>
        <v>0</v>
      </c>
      <c r="C21" s="146"/>
      <c r="D21" s="146"/>
    </row>
    <row r="22" ht="20.1" customHeight="1" spans="1:4">
      <c r="A22" s="98" t="s">
        <v>2450</v>
      </c>
      <c r="B22" s="146">
        <f t="shared" si="0"/>
        <v>0</v>
      </c>
      <c r="C22" s="146"/>
      <c r="D22" s="146"/>
    </row>
    <row r="23" ht="20.1" customHeight="1" spans="1:4">
      <c r="A23" s="98" t="s">
        <v>2451</v>
      </c>
      <c r="B23" s="146">
        <f t="shared" si="0"/>
        <v>0</v>
      </c>
      <c r="C23" s="146"/>
      <c r="D23" s="146"/>
    </row>
    <row r="24" ht="20.1" customHeight="1" spans="1:4">
      <c r="A24" s="98" t="s">
        <v>2452</v>
      </c>
      <c r="B24" s="146">
        <f t="shared" si="0"/>
        <v>0</v>
      </c>
      <c r="C24" s="146"/>
      <c r="D24" s="146"/>
    </row>
    <row r="25" ht="20.1" customHeight="1" spans="1:4">
      <c r="A25" s="98" t="s">
        <v>2453</v>
      </c>
      <c r="B25" s="146">
        <f t="shared" si="0"/>
        <v>22.592694</v>
      </c>
      <c r="C25" s="146"/>
      <c r="D25" s="146">
        <v>22.592694</v>
      </c>
    </row>
    <row r="26" ht="20.1" customHeight="1" spans="1:4">
      <c r="A26" s="98" t="s">
        <v>2454</v>
      </c>
      <c r="B26" s="146">
        <f t="shared" si="0"/>
        <v>57.13</v>
      </c>
      <c r="C26" s="146">
        <v>57.13</v>
      </c>
      <c r="D26" s="146"/>
    </row>
    <row r="27" ht="20.1" customHeight="1" spans="1:4">
      <c r="A27" s="98" t="s">
        <v>2455</v>
      </c>
      <c r="B27" s="146">
        <f t="shared" si="0"/>
        <v>0</v>
      </c>
      <c r="C27" s="146"/>
      <c r="D27" s="146"/>
    </row>
    <row r="28" ht="20.1" customHeight="1" spans="1:4">
      <c r="A28" s="98" t="s">
        <v>2456</v>
      </c>
      <c r="B28" s="146">
        <f t="shared" si="0"/>
        <v>58.165412</v>
      </c>
      <c r="C28" s="146"/>
      <c r="D28" s="146">
        <v>58.165412</v>
      </c>
    </row>
    <row r="29" ht="20.1" customHeight="1" spans="1:4">
      <c r="A29" s="98" t="s">
        <v>2457</v>
      </c>
      <c r="B29" s="146">
        <f t="shared" si="0"/>
        <v>22.19</v>
      </c>
      <c r="C29" s="146"/>
      <c r="D29" s="146">
        <v>22.19</v>
      </c>
    </row>
    <row r="30" ht="20.1" customHeight="1" spans="1:4">
      <c r="A30" s="98" t="s">
        <v>1282</v>
      </c>
      <c r="B30" s="146">
        <f t="shared" si="0"/>
        <v>0</v>
      </c>
      <c r="C30" s="146"/>
      <c r="D30" s="146"/>
    </row>
    <row r="31" ht="20.1" customHeight="1" spans="1:4">
      <c r="A31" s="98" t="s">
        <v>2458</v>
      </c>
      <c r="B31" s="146">
        <f t="shared" si="0"/>
        <v>0</v>
      </c>
      <c r="C31" s="146"/>
      <c r="D31" s="146"/>
    </row>
    <row r="32" ht="20.1" customHeight="1" spans="1:4">
      <c r="A32" s="98" t="s">
        <v>2459</v>
      </c>
      <c r="B32" s="146">
        <f t="shared" si="0"/>
        <v>0</v>
      </c>
      <c r="C32" s="146"/>
      <c r="D32" s="146"/>
    </row>
    <row r="33" ht="52.5" customHeight="1" spans="1:4">
      <c r="A33" s="147" t="s">
        <v>2460</v>
      </c>
      <c r="B33" s="148"/>
      <c r="C33" s="148"/>
      <c r="D33" s="148"/>
    </row>
  </sheetData>
  <mergeCells count="7">
    <mergeCell ref="A1:D1"/>
    <mergeCell ref="A2:D2"/>
    <mergeCell ref="A3:D3"/>
    <mergeCell ref="A4:C4"/>
    <mergeCell ref="B5:D5"/>
    <mergeCell ref="A33:D33"/>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B88"/>
  <sheetViews>
    <sheetView zoomScale="115" zoomScaleNormal="115" workbookViewId="0">
      <selection activeCell="B92" sqref="B92"/>
    </sheetView>
  </sheetViews>
  <sheetFormatPr defaultColWidth="21.5" defaultRowHeight="21.95" customHeight="1" outlineLevelCol="1"/>
  <cols>
    <col min="1" max="1" width="52.25" style="125" customWidth="1"/>
    <col min="2" max="2" width="32.5" style="125" customWidth="1"/>
    <col min="3" max="256" width="21.5" style="125"/>
    <col min="257" max="257" width="52.25" style="125" customWidth="1"/>
    <col min="258" max="258" width="32.5" style="125" customWidth="1"/>
    <col min="259" max="512" width="21.5" style="125"/>
    <col min="513" max="513" width="52.25" style="125" customWidth="1"/>
    <col min="514" max="514" width="32.5" style="125" customWidth="1"/>
    <col min="515" max="768" width="21.5" style="125"/>
    <col min="769" max="769" width="52.25" style="125" customWidth="1"/>
    <col min="770" max="770" width="32.5" style="125" customWidth="1"/>
    <col min="771" max="1024" width="21.5" style="125"/>
    <col min="1025" max="1025" width="52.25" style="125" customWidth="1"/>
    <col min="1026" max="1026" width="32.5" style="125" customWidth="1"/>
    <col min="1027" max="1280" width="21.5" style="125"/>
    <col min="1281" max="1281" width="52.25" style="125" customWidth="1"/>
    <col min="1282" max="1282" width="32.5" style="125" customWidth="1"/>
    <col min="1283" max="1536" width="21.5" style="125"/>
    <col min="1537" max="1537" width="52.25" style="125" customWidth="1"/>
    <col min="1538" max="1538" width="32.5" style="125" customWidth="1"/>
    <col min="1539" max="1792" width="21.5" style="125"/>
    <col min="1793" max="1793" width="52.25" style="125" customWidth="1"/>
    <col min="1794" max="1794" width="32.5" style="125" customWidth="1"/>
    <col min="1795" max="2048" width="21.5" style="125"/>
    <col min="2049" max="2049" width="52.25" style="125" customWidth="1"/>
    <col min="2050" max="2050" width="32.5" style="125" customWidth="1"/>
    <col min="2051" max="2304" width="21.5" style="125"/>
    <col min="2305" max="2305" width="52.25" style="125" customWidth="1"/>
    <col min="2306" max="2306" width="32.5" style="125" customWidth="1"/>
    <col min="2307" max="2560" width="21.5" style="125"/>
    <col min="2561" max="2561" width="52.25" style="125" customWidth="1"/>
    <col min="2562" max="2562" width="32.5" style="125" customWidth="1"/>
    <col min="2563" max="2816" width="21.5" style="125"/>
    <col min="2817" max="2817" width="52.25" style="125" customWidth="1"/>
    <col min="2818" max="2818" width="32.5" style="125" customWidth="1"/>
    <col min="2819" max="3072" width="21.5" style="125"/>
    <col min="3073" max="3073" width="52.25" style="125" customWidth="1"/>
    <col min="3074" max="3074" width="32.5" style="125" customWidth="1"/>
    <col min="3075" max="3328" width="21.5" style="125"/>
    <col min="3329" max="3329" width="52.25" style="125" customWidth="1"/>
    <col min="3330" max="3330" width="32.5" style="125" customWidth="1"/>
    <col min="3331" max="3584" width="21.5" style="125"/>
    <col min="3585" max="3585" width="52.25" style="125" customWidth="1"/>
    <col min="3586" max="3586" width="32.5" style="125" customWidth="1"/>
    <col min="3587" max="3840" width="21.5" style="125"/>
    <col min="3841" max="3841" width="52.25" style="125" customWidth="1"/>
    <col min="3842" max="3842" width="32.5" style="125" customWidth="1"/>
    <col min="3843" max="4096" width="21.5" style="125"/>
    <col min="4097" max="4097" width="52.25" style="125" customWidth="1"/>
    <col min="4098" max="4098" width="32.5" style="125" customWidth="1"/>
    <col min="4099" max="4352" width="21.5" style="125"/>
    <col min="4353" max="4353" width="52.25" style="125" customWidth="1"/>
    <col min="4354" max="4354" width="32.5" style="125" customWidth="1"/>
    <col min="4355" max="4608" width="21.5" style="125"/>
    <col min="4609" max="4609" width="52.25" style="125" customWidth="1"/>
    <col min="4610" max="4610" width="32.5" style="125" customWidth="1"/>
    <col min="4611" max="4864" width="21.5" style="125"/>
    <col min="4865" max="4865" width="52.25" style="125" customWidth="1"/>
    <col min="4866" max="4866" width="32.5" style="125" customWidth="1"/>
    <col min="4867" max="5120" width="21.5" style="125"/>
    <col min="5121" max="5121" width="52.25" style="125" customWidth="1"/>
    <col min="5122" max="5122" width="32.5" style="125" customWidth="1"/>
    <col min="5123" max="5376" width="21.5" style="125"/>
    <col min="5377" max="5377" width="52.25" style="125" customWidth="1"/>
    <col min="5378" max="5378" width="32.5" style="125" customWidth="1"/>
    <col min="5379" max="5632" width="21.5" style="125"/>
    <col min="5633" max="5633" width="52.25" style="125" customWidth="1"/>
    <col min="5634" max="5634" width="32.5" style="125" customWidth="1"/>
    <col min="5635" max="5888" width="21.5" style="125"/>
    <col min="5889" max="5889" width="52.25" style="125" customWidth="1"/>
    <col min="5890" max="5890" width="32.5" style="125" customWidth="1"/>
    <col min="5891" max="6144" width="21.5" style="125"/>
    <col min="6145" max="6145" width="52.25" style="125" customWidth="1"/>
    <col min="6146" max="6146" width="32.5" style="125" customWidth="1"/>
    <col min="6147" max="6400" width="21.5" style="125"/>
    <col min="6401" max="6401" width="52.25" style="125" customWidth="1"/>
    <col min="6402" max="6402" width="32.5" style="125" customWidth="1"/>
    <col min="6403" max="6656" width="21.5" style="125"/>
    <col min="6657" max="6657" width="52.25" style="125" customWidth="1"/>
    <col min="6658" max="6658" width="32.5" style="125" customWidth="1"/>
    <col min="6659" max="6912" width="21.5" style="125"/>
    <col min="6913" max="6913" width="52.25" style="125" customWidth="1"/>
    <col min="6914" max="6914" width="32.5" style="125" customWidth="1"/>
    <col min="6915" max="7168" width="21.5" style="125"/>
    <col min="7169" max="7169" width="52.25" style="125" customWidth="1"/>
    <col min="7170" max="7170" width="32.5" style="125" customWidth="1"/>
    <col min="7171" max="7424" width="21.5" style="125"/>
    <col min="7425" max="7425" width="52.25" style="125" customWidth="1"/>
    <col min="7426" max="7426" width="32.5" style="125" customWidth="1"/>
    <col min="7427" max="7680" width="21.5" style="125"/>
    <col min="7681" max="7681" width="52.25" style="125" customWidth="1"/>
    <col min="7682" max="7682" width="32.5" style="125" customWidth="1"/>
    <col min="7683" max="7936" width="21.5" style="125"/>
    <col min="7937" max="7937" width="52.25" style="125" customWidth="1"/>
    <col min="7938" max="7938" width="32.5" style="125" customWidth="1"/>
    <col min="7939" max="8192" width="21.5" style="125"/>
    <col min="8193" max="8193" width="52.25" style="125" customWidth="1"/>
    <col min="8194" max="8194" width="32.5" style="125" customWidth="1"/>
    <col min="8195" max="8448" width="21.5" style="125"/>
    <col min="8449" max="8449" width="52.25" style="125" customWidth="1"/>
    <col min="8450" max="8450" width="32.5" style="125" customWidth="1"/>
    <col min="8451" max="8704" width="21.5" style="125"/>
    <col min="8705" max="8705" width="52.25" style="125" customWidth="1"/>
    <col min="8706" max="8706" width="32.5" style="125" customWidth="1"/>
    <col min="8707" max="8960" width="21.5" style="125"/>
    <col min="8961" max="8961" width="52.25" style="125" customWidth="1"/>
    <col min="8962" max="8962" width="32.5" style="125" customWidth="1"/>
    <col min="8963" max="9216" width="21.5" style="125"/>
    <col min="9217" max="9217" width="52.25" style="125" customWidth="1"/>
    <col min="9218" max="9218" width="32.5" style="125" customWidth="1"/>
    <col min="9219" max="9472" width="21.5" style="125"/>
    <col min="9473" max="9473" width="52.25" style="125" customWidth="1"/>
    <col min="9474" max="9474" width="32.5" style="125" customWidth="1"/>
    <col min="9475" max="9728" width="21.5" style="125"/>
    <col min="9729" max="9729" width="52.25" style="125" customWidth="1"/>
    <col min="9730" max="9730" width="32.5" style="125" customWidth="1"/>
    <col min="9731" max="9984" width="21.5" style="125"/>
    <col min="9985" max="9985" width="52.25" style="125" customWidth="1"/>
    <col min="9986" max="9986" width="32.5" style="125" customWidth="1"/>
    <col min="9987" max="10240" width="21.5" style="125"/>
    <col min="10241" max="10241" width="52.25" style="125" customWidth="1"/>
    <col min="10242" max="10242" width="32.5" style="125" customWidth="1"/>
    <col min="10243" max="10496" width="21.5" style="125"/>
    <col min="10497" max="10497" width="52.25" style="125" customWidth="1"/>
    <col min="10498" max="10498" width="32.5" style="125" customWidth="1"/>
    <col min="10499" max="10752" width="21.5" style="125"/>
    <col min="10753" max="10753" width="52.25" style="125" customWidth="1"/>
    <col min="10754" max="10754" width="32.5" style="125" customWidth="1"/>
    <col min="10755" max="11008" width="21.5" style="125"/>
    <col min="11009" max="11009" width="52.25" style="125" customWidth="1"/>
    <col min="11010" max="11010" width="32.5" style="125" customWidth="1"/>
    <col min="11011" max="11264" width="21.5" style="125"/>
    <col min="11265" max="11265" width="52.25" style="125" customWidth="1"/>
    <col min="11266" max="11266" width="32.5" style="125" customWidth="1"/>
    <col min="11267" max="11520" width="21.5" style="125"/>
    <col min="11521" max="11521" width="52.25" style="125" customWidth="1"/>
    <col min="11522" max="11522" width="32.5" style="125" customWidth="1"/>
    <col min="11523" max="11776" width="21.5" style="125"/>
    <col min="11777" max="11777" width="52.25" style="125" customWidth="1"/>
    <col min="11778" max="11778" width="32.5" style="125" customWidth="1"/>
    <col min="11779" max="12032" width="21.5" style="125"/>
    <col min="12033" max="12033" width="52.25" style="125" customWidth="1"/>
    <col min="12034" max="12034" width="32.5" style="125" customWidth="1"/>
    <col min="12035" max="12288" width="21.5" style="125"/>
    <col min="12289" max="12289" width="52.25" style="125" customWidth="1"/>
    <col min="12290" max="12290" width="32.5" style="125" customWidth="1"/>
    <col min="12291" max="12544" width="21.5" style="125"/>
    <col min="12545" max="12545" width="52.25" style="125" customWidth="1"/>
    <col min="12546" max="12546" width="32.5" style="125" customWidth="1"/>
    <col min="12547" max="12800" width="21.5" style="125"/>
    <col min="12801" max="12801" width="52.25" style="125" customWidth="1"/>
    <col min="12802" max="12802" width="32.5" style="125" customWidth="1"/>
    <col min="12803" max="13056" width="21.5" style="125"/>
    <col min="13057" max="13057" width="52.25" style="125" customWidth="1"/>
    <col min="13058" max="13058" width="32.5" style="125" customWidth="1"/>
    <col min="13059" max="13312" width="21.5" style="125"/>
    <col min="13313" max="13313" width="52.25" style="125" customWidth="1"/>
    <col min="13314" max="13314" width="32.5" style="125" customWidth="1"/>
    <col min="13315" max="13568" width="21.5" style="125"/>
    <col min="13569" max="13569" width="52.25" style="125" customWidth="1"/>
    <col min="13570" max="13570" width="32.5" style="125" customWidth="1"/>
    <col min="13571" max="13824" width="21.5" style="125"/>
    <col min="13825" max="13825" width="52.25" style="125" customWidth="1"/>
    <col min="13826" max="13826" width="32.5" style="125" customWidth="1"/>
    <col min="13827" max="14080" width="21.5" style="125"/>
    <col min="14081" max="14081" width="52.25" style="125" customWidth="1"/>
    <col min="14082" max="14082" width="32.5" style="125" customWidth="1"/>
    <col min="14083" max="14336" width="21.5" style="125"/>
    <col min="14337" max="14337" width="52.25" style="125" customWidth="1"/>
    <col min="14338" max="14338" width="32.5" style="125" customWidth="1"/>
    <col min="14339" max="14592" width="21.5" style="125"/>
    <col min="14593" max="14593" width="52.25" style="125" customWidth="1"/>
    <col min="14594" max="14594" width="32.5" style="125" customWidth="1"/>
    <col min="14595" max="14848" width="21.5" style="125"/>
    <col min="14849" max="14849" width="52.25" style="125" customWidth="1"/>
    <col min="14850" max="14850" width="32.5" style="125" customWidth="1"/>
    <col min="14851" max="15104" width="21.5" style="125"/>
    <col min="15105" max="15105" width="52.25" style="125" customWidth="1"/>
    <col min="15106" max="15106" width="32.5" style="125" customWidth="1"/>
    <col min="15107" max="15360" width="21.5" style="125"/>
    <col min="15361" max="15361" width="52.25" style="125" customWidth="1"/>
    <col min="15362" max="15362" width="32.5" style="125" customWidth="1"/>
    <col min="15363" max="15616" width="21.5" style="125"/>
    <col min="15617" max="15617" width="52.25" style="125" customWidth="1"/>
    <col min="15618" max="15618" width="32.5" style="125" customWidth="1"/>
    <col min="15619" max="15872" width="21.5" style="125"/>
    <col min="15873" max="15873" width="52.25" style="125" customWidth="1"/>
    <col min="15874" max="15874" width="32.5" style="125" customWidth="1"/>
    <col min="15875" max="16128" width="21.5" style="125"/>
    <col min="16129" max="16129" width="52.25" style="125" customWidth="1"/>
    <col min="16130" max="16130" width="32.5" style="125" customWidth="1"/>
    <col min="16131" max="16384" width="21.5" style="125"/>
  </cols>
  <sheetData>
    <row r="1" ht="23.25" customHeight="1" spans="1:2">
      <c r="A1" s="76" t="s">
        <v>2461</v>
      </c>
      <c r="B1" s="76"/>
    </row>
    <row r="2" s="124" customFormat="1" ht="30.75" customHeight="1" spans="1:2">
      <c r="A2" s="77" t="s">
        <v>2462</v>
      </c>
      <c r="B2" s="77"/>
    </row>
    <row r="3" s="124" customFormat="1" ht="21" customHeight="1" spans="1:2">
      <c r="A3" s="126" t="s">
        <v>2463</v>
      </c>
      <c r="B3" s="126"/>
    </row>
    <row r="4" customHeight="1" spans="1:2">
      <c r="A4" s="127"/>
      <c r="B4" s="128" t="s">
        <v>35</v>
      </c>
    </row>
    <row r="5" ht="24" customHeight="1" spans="1:2">
      <c r="A5" s="129" t="s">
        <v>2464</v>
      </c>
      <c r="B5" s="130" t="s">
        <v>2432</v>
      </c>
    </row>
    <row r="6" ht="24" customHeight="1" spans="1:2">
      <c r="A6" s="131" t="s">
        <v>2465</v>
      </c>
      <c r="B6" s="132">
        <f>B7+B12+B23+B32+B39+B43+B46+B52+B55+B61+B64+B69+B72+B77</f>
        <v>1354.76</v>
      </c>
    </row>
    <row r="7" ht="20.1" customHeight="1" spans="1:2">
      <c r="A7" s="133" t="s">
        <v>2466</v>
      </c>
      <c r="B7" s="134">
        <f>SUM(B8:B11)</f>
        <v>894.39</v>
      </c>
    </row>
    <row r="8" ht="20.1" customHeight="1" spans="1:2">
      <c r="A8" s="133" t="s">
        <v>2467</v>
      </c>
      <c r="B8" s="135">
        <v>424.93</v>
      </c>
    </row>
    <row r="9" ht="20.1" customHeight="1" spans="1:2">
      <c r="A9" s="133" t="s">
        <v>2468</v>
      </c>
      <c r="B9" s="135">
        <v>145.75</v>
      </c>
    </row>
    <row r="10" ht="20.1" customHeight="1" spans="1:2">
      <c r="A10" s="133" t="s">
        <v>2469</v>
      </c>
      <c r="B10" s="135">
        <v>50.99</v>
      </c>
    </row>
    <row r="11" ht="20.1" customHeight="1" spans="1:2">
      <c r="A11" s="133" t="s">
        <v>2470</v>
      </c>
      <c r="B11" s="135">
        <v>272.72</v>
      </c>
    </row>
    <row r="12" ht="20.1" customHeight="1" spans="1:2">
      <c r="A12" s="133" t="s">
        <v>2471</v>
      </c>
      <c r="B12" s="134">
        <f>SUM(B13:B22)</f>
        <v>375.04</v>
      </c>
    </row>
    <row r="13" ht="20.1" customHeight="1" spans="1:2">
      <c r="A13" s="133" t="s">
        <v>2472</v>
      </c>
      <c r="B13" s="135">
        <v>205.17</v>
      </c>
    </row>
    <row r="14" ht="20.1" customHeight="1" spans="1:2">
      <c r="A14" s="133" t="s">
        <v>2473</v>
      </c>
      <c r="B14" s="135">
        <v>21.5</v>
      </c>
    </row>
    <row r="15" ht="20.1" customHeight="1" spans="1:2">
      <c r="A15" s="133" t="s">
        <v>2474</v>
      </c>
      <c r="B15" s="135">
        <v>9.17</v>
      </c>
    </row>
    <row r="16" ht="20.1" customHeight="1" spans="1:2">
      <c r="A16" s="133" t="s">
        <v>2475</v>
      </c>
      <c r="B16" s="135"/>
    </row>
    <row r="17" ht="20.1" customHeight="1" spans="1:2">
      <c r="A17" s="133" t="s">
        <v>2476</v>
      </c>
      <c r="B17" s="135">
        <v>36.7</v>
      </c>
    </row>
    <row r="18" ht="20.1" customHeight="1" spans="1:2">
      <c r="A18" s="133" t="s">
        <v>2477</v>
      </c>
      <c r="B18" s="135">
        <v>64.9</v>
      </c>
    </row>
    <row r="19" ht="20.1" customHeight="1" spans="1:2">
      <c r="A19" s="133" t="s">
        <v>2478</v>
      </c>
      <c r="B19" s="135"/>
    </row>
    <row r="20" ht="20.1" customHeight="1" spans="1:2">
      <c r="A20" s="133" t="s">
        <v>2479</v>
      </c>
      <c r="B20" s="135">
        <v>22</v>
      </c>
    </row>
    <row r="21" ht="20.1" customHeight="1" spans="1:2">
      <c r="A21" s="133" t="s">
        <v>2480</v>
      </c>
      <c r="B21" s="135"/>
    </row>
    <row r="22" ht="20.1" customHeight="1" spans="1:2">
      <c r="A22" s="133" t="s">
        <v>2481</v>
      </c>
      <c r="B22" s="135">
        <v>15.6</v>
      </c>
    </row>
    <row r="23" ht="20.1" customHeight="1" spans="1:2">
      <c r="A23" s="133" t="s">
        <v>2482</v>
      </c>
      <c r="B23" s="135"/>
    </row>
    <row r="24" ht="20.1" customHeight="1" spans="1:2">
      <c r="A24" s="133" t="s">
        <v>2483</v>
      </c>
      <c r="B24" s="135"/>
    </row>
    <row r="25" ht="20.1" customHeight="1" spans="1:2">
      <c r="A25" s="133" t="s">
        <v>2484</v>
      </c>
      <c r="B25" s="135"/>
    </row>
    <row r="26" ht="20.1" customHeight="1" spans="1:2">
      <c r="A26" s="133" t="s">
        <v>2485</v>
      </c>
      <c r="B26" s="135"/>
    </row>
    <row r="27" ht="20.1" customHeight="1" spans="1:2">
      <c r="A27" s="133" t="s">
        <v>2486</v>
      </c>
      <c r="B27" s="135"/>
    </row>
    <row r="28" ht="20.1" customHeight="1" spans="1:2">
      <c r="A28" s="133" t="s">
        <v>2487</v>
      </c>
      <c r="B28" s="135"/>
    </row>
    <row r="29" ht="20.1" customHeight="1" spans="1:2">
      <c r="A29" s="133" t="s">
        <v>2488</v>
      </c>
      <c r="B29" s="135"/>
    </row>
    <row r="30" ht="20.1" customHeight="1" spans="1:2">
      <c r="A30" s="133" t="s">
        <v>2489</v>
      </c>
      <c r="B30" s="135"/>
    </row>
    <row r="31" ht="20.1" customHeight="1" spans="1:2">
      <c r="A31" s="133" t="s">
        <v>2490</v>
      </c>
      <c r="B31" s="135"/>
    </row>
    <row r="32" ht="20.1" customHeight="1" spans="1:2">
      <c r="A32" s="133" t="s">
        <v>2491</v>
      </c>
      <c r="B32" s="135"/>
    </row>
    <row r="33" ht="20.1" customHeight="1" spans="1:2">
      <c r="A33" s="133" t="s">
        <v>2484</v>
      </c>
      <c r="B33" s="135"/>
    </row>
    <row r="34" ht="20.1" customHeight="1" spans="1:2">
      <c r="A34" s="133" t="s">
        <v>2485</v>
      </c>
      <c r="B34" s="135"/>
    </row>
    <row r="35" ht="20.1" customHeight="1" spans="1:2">
      <c r="A35" s="133" t="s">
        <v>2486</v>
      </c>
      <c r="B35" s="135"/>
    </row>
    <row r="36" ht="20.1" customHeight="1" spans="1:2">
      <c r="A36" s="133" t="s">
        <v>2488</v>
      </c>
      <c r="B36" s="135"/>
    </row>
    <row r="37" ht="20.1" customHeight="1" spans="1:2">
      <c r="A37" s="133" t="s">
        <v>2489</v>
      </c>
      <c r="B37" s="135"/>
    </row>
    <row r="38" ht="20.1" customHeight="1" spans="1:2">
      <c r="A38" s="133" t="s">
        <v>2490</v>
      </c>
      <c r="B38" s="135"/>
    </row>
    <row r="39" ht="20.1" customHeight="1" spans="1:2">
      <c r="A39" s="133" t="s">
        <v>2492</v>
      </c>
      <c r="B39" s="135"/>
    </row>
    <row r="40" ht="20.1" customHeight="1" spans="1:2">
      <c r="A40" s="133" t="s">
        <v>2493</v>
      </c>
      <c r="B40" s="135"/>
    </row>
    <row r="41" ht="20.1" customHeight="1" spans="1:2">
      <c r="A41" s="133" t="s">
        <v>2494</v>
      </c>
      <c r="B41" s="135"/>
    </row>
    <row r="42" ht="20.1" customHeight="1" spans="1:2">
      <c r="A42" s="133" t="s">
        <v>2495</v>
      </c>
      <c r="B42" s="135"/>
    </row>
    <row r="43" ht="20.1" customHeight="1" spans="1:2">
      <c r="A43" s="133" t="s">
        <v>2496</v>
      </c>
      <c r="B43" s="135"/>
    </row>
    <row r="44" ht="20.1" customHeight="1" spans="1:2">
      <c r="A44" s="133" t="s">
        <v>2497</v>
      </c>
      <c r="B44" s="135"/>
    </row>
    <row r="45" ht="20.1" customHeight="1" spans="1:2">
      <c r="A45" s="133" t="s">
        <v>2498</v>
      </c>
      <c r="B45" s="135"/>
    </row>
    <row r="46" ht="20.1" customHeight="1" spans="1:2">
      <c r="A46" s="133" t="s">
        <v>2499</v>
      </c>
      <c r="B46" s="135"/>
    </row>
    <row r="47" ht="20.1" customHeight="1" spans="1:2">
      <c r="A47" s="133" t="s">
        <v>2500</v>
      </c>
      <c r="B47" s="135"/>
    </row>
    <row r="48" ht="20.1" customHeight="1" spans="1:2">
      <c r="A48" s="133" t="s">
        <v>2501</v>
      </c>
      <c r="B48" s="135"/>
    </row>
    <row r="49" ht="20.1" customHeight="1" spans="1:2">
      <c r="A49" s="133" t="s">
        <v>2502</v>
      </c>
      <c r="B49" s="135"/>
    </row>
    <row r="50" ht="20.1" customHeight="1" spans="1:2">
      <c r="A50" s="133" t="s">
        <v>2503</v>
      </c>
      <c r="B50" s="135"/>
    </row>
    <row r="51" ht="20.1" customHeight="1" spans="1:2">
      <c r="A51" s="133" t="s">
        <v>2504</v>
      </c>
      <c r="B51" s="135"/>
    </row>
    <row r="52" ht="20.1" customHeight="1" spans="1:2">
      <c r="A52" s="133" t="s">
        <v>2505</v>
      </c>
      <c r="B52" s="135"/>
    </row>
    <row r="53" ht="20.1" customHeight="1" spans="1:2">
      <c r="A53" s="133" t="s">
        <v>2500</v>
      </c>
      <c r="B53" s="135"/>
    </row>
    <row r="54" ht="20.1" customHeight="1" spans="1:2">
      <c r="A54" s="133" t="s">
        <v>2504</v>
      </c>
      <c r="B54" s="135"/>
    </row>
    <row r="55" ht="20.1" customHeight="1" spans="1:2">
      <c r="A55" s="133" t="s">
        <v>2506</v>
      </c>
      <c r="B55" s="134">
        <f>SUM(B56:B60)</f>
        <v>85.33</v>
      </c>
    </row>
    <row r="56" ht="20.1" customHeight="1" spans="1:2">
      <c r="A56" s="133" t="s">
        <v>2507</v>
      </c>
      <c r="B56" s="135">
        <v>6.8</v>
      </c>
    </row>
    <row r="57" ht="20.1" customHeight="1" spans="1:2">
      <c r="A57" s="133" t="s">
        <v>2508</v>
      </c>
      <c r="B57" s="135"/>
    </row>
    <row r="58" ht="20.1" customHeight="1" spans="1:2">
      <c r="A58" s="133" t="s">
        <v>2509</v>
      </c>
      <c r="B58" s="135"/>
    </row>
    <row r="59" ht="20.1" customHeight="1" spans="1:2">
      <c r="A59" s="133" t="s">
        <v>2510</v>
      </c>
      <c r="B59" s="135"/>
    </row>
    <row r="60" ht="20.1" customHeight="1" spans="1:2">
      <c r="A60" s="133" t="s">
        <v>2511</v>
      </c>
      <c r="B60" s="135">
        <v>78.53</v>
      </c>
    </row>
    <row r="61" ht="20.1" customHeight="1" spans="1:2">
      <c r="A61" s="133" t="s">
        <v>2512</v>
      </c>
      <c r="B61" s="135"/>
    </row>
    <row r="62" ht="20.1" customHeight="1" spans="1:2">
      <c r="A62" s="133" t="s">
        <v>2513</v>
      </c>
      <c r="B62" s="135"/>
    </row>
    <row r="63" ht="20.1" customHeight="1" spans="1:2">
      <c r="A63" s="133" t="s">
        <v>2514</v>
      </c>
      <c r="B63" s="135"/>
    </row>
    <row r="64" ht="20.1" customHeight="1" spans="1:2">
      <c r="A64" s="133" t="s">
        <v>2515</v>
      </c>
      <c r="B64" s="135"/>
    </row>
    <row r="65" ht="20.1" customHeight="1" spans="1:2">
      <c r="A65" s="133" t="s">
        <v>2516</v>
      </c>
      <c r="B65" s="135"/>
    </row>
    <row r="66" ht="20.1" customHeight="1" spans="1:2">
      <c r="A66" s="133" t="s">
        <v>2517</v>
      </c>
      <c r="B66" s="135"/>
    </row>
    <row r="67" ht="20.1" customHeight="1" spans="1:2">
      <c r="A67" s="133" t="s">
        <v>2518</v>
      </c>
      <c r="B67" s="135"/>
    </row>
    <row r="68" ht="20.1" customHeight="1" spans="1:2">
      <c r="A68" s="133" t="s">
        <v>2519</v>
      </c>
      <c r="B68" s="135"/>
    </row>
    <row r="69" ht="20.1" customHeight="1" spans="1:2">
      <c r="A69" s="133" t="s">
        <v>2520</v>
      </c>
      <c r="B69" s="135"/>
    </row>
    <row r="70" ht="20.1" customHeight="1" spans="1:2">
      <c r="A70" s="133" t="s">
        <v>2521</v>
      </c>
      <c r="B70" s="135"/>
    </row>
    <row r="71" ht="20.1" customHeight="1" spans="1:2">
      <c r="A71" s="133" t="s">
        <v>2522</v>
      </c>
      <c r="B71" s="135"/>
    </row>
    <row r="72" ht="20.1" customHeight="1" spans="1:2">
      <c r="A72" s="133" t="s">
        <v>2523</v>
      </c>
      <c r="B72" s="135"/>
    </row>
    <row r="73" ht="20.1" customHeight="1" spans="1:2">
      <c r="A73" s="133" t="s">
        <v>2524</v>
      </c>
      <c r="B73" s="135"/>
    </row>
    <row r="74" ht="20.1" customHeight="1" spans="1:2">
      <c r="A74" s="133" t="s">
        <v>2525</v>
      </c>
      <c r="B74" s="135"/>
    </row>
    <row r="75" ht="20.1" customHeight="1" spans="1:2">
      <c r="A75" s="133" t="s">
        <v>2526</v>
      </c>
      <c r="B75" s="135"/>
    </row>
    <row r="76" ht="20.1" customHeight="1" spans="1:2">
      <c r="A76" s="133" t="s">
        <v>2527</v>
      </c>
      <c r="B76" s="135"/>
    </row>
    <row r="77" ht="20.1" customHeight="1" spans="1:2">
      <c r="A77" s="133" t="s">
        <v>2528</v>
      </c>
      <c r="B77" s="135"/>
    </row>
    <row r="78" ht="20.1" customHeight="1" spans="1:2">
      <c r="A78" s="133" t="s">
        <v>2529</v>
      </c>
      <c r="B78" s="135"/>
    </row>
    <row r="79" ht="20.1" customHeight="1" spans="1:2">
      <c r="A79" s="133" t="s">
        <v>2530</v>
      </c>
      <c r="B79" s="135"/>
    </row>
    <row r="80" ht="20.1" customHeight="1" spans="1:2">
      <c r="A80" s="133" t="s">
        <v>2531</v>
      </c>
      <c r="B80" s="135"/>
    </row>
    <row r="81" ht="20.1" customHeight="1" spans="1:2">
      <c r="A81" s="133" t="s">
        <v>2532</v>
      </c>
      <c r="B81" s="135"/>
    </row>
    <row r="82" ht="20.1" customHeight="1" spans="1:2">
      <c r="A82" s="133" t="s">
        <v>2533</v>
      </c>
      <c r="B82" s="135"/>
    </row>
    <row r="83" ht="20.1" customHeight="1" spans="1:2">
      <c r="A83" s="133" t="s">
        <v>2534</v>
      </c>
      <c r="B83" s="135"/>
    </row>
    <row r="84" ht="13.5"/>
    <row r="85" ht="13.5"/>
    <row r="86" ht="13.5"/>
    <row r="87" ht="13.5"/>
    <row r="88" ht="13.5"/>
  </sheetData>
  <mergeCells count="3">
    <mergeCell ref="A1:B1"/>
    <mergeCell ref="A2:B2"/>
    <mergeCell ref="A3:B3"/>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D7"/>
  <sheetViews>
    <sheetView zoomScale="130" zoomScaleNormal="130" workbookViewId="0">
      <selection activeCell="F5" sqref="F5"/>
    </sheetView>
  </sheetViews>
  <sheetFormatPr defaultColWidth="9" defaultRowHeight="13.5" outlineLevelRow="6" outlineLevelCol="3"/>
  <cols>
    <col min="1" max="1" width="36.25" style="86" customWidth="1"/>
    <col min="2" max="4" width="18.625" style="86" customWidth="1"/>
    <col min="5" max="16384" width="9" style="86"/>
  </cols>
  <sheetData>
    <row r="1" ht="18.75" spans="1:4">
      <c r="A1" s="76" t="s">
        <v>2535</v>
      </c>
      <c r="B1" s="76"/>
      <c r="C1" s="76"/>
      <c r="D1" s="76"/>
    </row>
    <row r="2" ht="25.5" customHeight="1" spans="1:4">
      <c r="A2" s="77" t="s">
        <v>2536</v>
      </c>
      <c r="B2" s="77"/>
      <c r="C2" s="77"/>
      <c r="D2" s="77"/>
    </row>
    <row r="3" ht="20.25" customHeight="1" spans="1:4">
      <c r="A3" s="78" t="s">
        <v>2217</v>
      </c>
      <c r="B3" s="78"/>
      <c r="C3" s="78"/>
      <c r="D3" s="78"/>
    </row>
    <row r="4" ht="20.1" customHeight="1" spans="1:4">
      <c r="A4" s="87"/>
      <c r="B4" s="87"/>
      <c r="C4" s="87"/>
      <c r="D4" s="119" t="s">
        <v>35</v>
      </c>
    </row>
    <row r="5" ht="37.5" customHeight="1" spans="1:4">
      <c r="A5" s="81" t="s">
        <v>43</v>
      </c>
      <c r="B5" s="81" t="s">
        <v>2537</v>
      </c>
      <c r="C5" s="81" t="s">
        <v>2219</v>
      </c>
      <c r="D5" s="82" t="s">
        <v>2220</v>
      </c>
    </row>
    <row r="6" s="85" customFormat="1" ht="20.1" customHeight="1" spans="1:4">
      <c r="A6" s="122" t="s">
        <v>2221</v>
      </c>
      <c r="B6" s="122" t="s">
        <v>2222</v>
      </c>
      <c r="C6" s="122" t="s">
        <v>2222</v>
      </c>
      <c r="D6" s="122" t="s">
        <v>2222</v>
      </c>
    </row>
    <row r="7" s="85" customFormat="1" ht="15.75" customHeight="1" spans="1:4">
      <c r="A7" s="84" t="s">
        <v>2223</v>
      </c>
      <c r="B7" s="84"/>
      <c r="C7" s="84"/>
      <c r="D7" s="84"/>
    </row>
  </sheetData>
  <mergeCells count="3">
    <mergeCell ref="A2:D2"/>
    <mergeCell ref="A3:D3"/>
    <mergeCell ref="A7:D7"/>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D74"/>
  <sheetViews>
    <sheetView showZeros="0" zoomScale="115" zoomScaleNormal="115" workbookViewId="0">
      <selection activeCell="C11" sqref="C11"/>
    </sheetView>
  </sheetViews>
  <sheetFormatPr defaultColWidth="10" defaultRowHeight="13.5" outlineLevelCol="3"/>
  <cols>
    <col min="1" max="1" width="58.375" style="75" customWidth="1"/>
    <col min="2" max="2" width="27.875" style="75" customWidth="1"/>
    <col min="3" max="3" width="15.25" style="75" customWidth="1"/>
    <col min="4" max="16384" width="10" style="75"/>
  </cols>
  <sheetData>
    <row r="1" ht="18.75" spans="1:2">
      <c r="A1" s="76" t="s">
        <v>2538</v>
      </c>
      <c r="B1" s="76"/>
    </row>
    <row r="2" ht="22.5" spans="1:2">
      <c r="A2" s="77" t="s">
        <v>2536</v>
      </c>
      <c r="B2" s="77"/>
    </row>
    <row r="3" spans="1:2">
      <c r="A3" s="78" t="s">
        <v>2225</v>
      </c>
      <c r="B3" s="78"/>
    </row>
    <row r="4" ht="20.25" customHeight="1" spans="1:2">
      <c r="A4" s="87"/>
      <c r="B4" s="119" t="s">
        <v>35</v>
      </c>
    </row>
    <row r="5" ht="24" customHeight="1" spans="1:2">
      <c r="A5" s="120" t="s">
        <v>43</v>
      </c>
      <c r="B5" s="121" t="s">
        <v>2432</v>
      </c>
    </row>
    <row r="6" ht="24" customHeight="1" spans="1:2">
      <c r="A6" s="122" t="s">
        <v>2539</v>
      </c>
      <c r="B6" s="123" t="s">
        <v>2222</v>
      </c>
    </row>
    <row r="7" ht="24" customHeight="1" spans="1:4">
      <c r="A7" s="84" t="s">
        <v>2223</v>
      </c>
      <c r="B7" s="84"/>
      <c r="C7" s="84"/>
      <c r="D7" s="84"/>
    </row>
    <row r="8" ht="20.1" customHeight="1"/>
    <row r="9" ht="20.1" customHeight="1"/>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51.75" customHeight="1"/>
    <row r="63" ht="21.6" customHeight="1"/>
    <row r="64" ht="21.6" customHeight="1"/>
    <row r="65" ht="21.6" customHeight="1"/>
    <row r="66" ht="21.6" customHeight="1"/>
    <row r="68" ht="20.1" customHeight="1"/>
    <row r="69" ht="20.1" customHeight="1"/>
    <row r="70" ht="51.75" customHeight="1"/>
    <row r="71" ht="21.6" customHeight="1"/>
    <row r="72" ht="21.6" customHeight="1"/>
    <row r="73" ht="21.6" customHeight="1"/>
    <row r="74" ht="21.6" customHeight="1"/>
  </sheetData>
  <mergeCells count="4">
    <mergeCell ref="A1:B1"/>
    <mergeCell ref="A2:B2"/>
    <mergeCell ref="A3:B3"/>
    <mergeCell ref="A7:D7"/>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6"/>
  <sheetViews>
    <sheetView workbookViewId="0">
      <selection activeCell="D37" sqref="D37"/>
    </sheetView>
  </sheetViews>
  <sheetFormatPr defaultColWidth="9" defaultRowHeight="13.5" outlineLevelCol="1"/>
  <cols>
    <col min="1" max="1" width="6.375" style="319" customWidth="1"/>
    <col min="2" max="2" width="74.875" style="319" customWidth="1"/>
    <col min="3" max="16384" width="9" style="319"/>
  </cols>
  <sheetData>
    <row r="1" s="317" customFormat="1" ht="58.5" customHeight="1" spans="2:2">
      <c r="B1" s="320" t="s">
        <v>2</v>
      </c>
    </row>
    <row r="2" s="317" customFormat="1" ht="27" customHeight="1" spans="2:2">
      <c r="B2" s="321" t="s">
        <v>3</v>
      </c>
    </row>
    <row r="3" s="318" customFormat="1" ht="27" customHeight="1" spans="2:2">
      <c r="B3" s="322" t="s">
        <v>4</v>
      </c>
    </row>
    <row r="4" ht="27" customHeight="1" spans="2:2">
      <c r="B4" s="323" t="s">
        <v>5</v>
      </c>
    </row>
    <row r="5" ht="27" customHeight="1" spans="2:2">
      <c r="B5" s="323" t="s">
        <v>6</v>
      </c>
    </row>
    <row r="6" ht="27" customHeight="1" spans="2:2">
      <c r="B6" s="323" t="s">
        <v>7</v>
      </c>
    </row>
    <row r="7" ht="27" customHeight="1" spans="2:2">
      <c r="B7" s="323" t="s">
        <v>8</v>
      </c>
    </row>
    <row r="8" ht="27" customHeight="1" spans="2:2">
      <c r="B8" s="322" t="s">
        <v>9</v>
      </c>
    </row>
    <row r="9" ht="27" customHeight="1" spans="2:2">
      <c r="B9" s="323" t="s">
        <v>10</v>
      </c>
    </row>
    <row r="10" ht="27" customHeight="1" spans="2:2">
      <c r="B10" s="323" t="s">
        <v>11</v>
      </c>
    </row>
    <row r="11" ht="27" customHeight="1" spans="2:2">
      <c r="B11" s="323" t="s">
        <v>12</v>
      </c>
    </row>
    <row r="12" ht="27" customHeight="1" spans="2:2">
      <c r="B12" s="323" t="s">
        <v>13</v>
      </c>
    </row>
    <row r="13" ht="27" customHeight="1" spans="2:2">
      <c r="B13" s="322" t="s">
        <v>14</v>
      </c>
    </row>
    <row r="14" ht="27" customHeight="1" spans="2:2">
      <c r="B14" s="323" t="s">
        <v>15</v>
      </c>
    </row>
    <row r="15" ht="27" customHeight="1" spans="2:2">
      <c r="B15" s="322" t="s">
        <v>16</v>
      </c>
    </row>
    <row r="16" ht="27" customHeight="1" spans="2:2">
      <c r="B16" s="323" t="s">
        <v>17</v>
      </c>
    </row>
    <row r="17" ht="27" customHeight="1" spans="2:2">
      <c r="B17" s="323" t="s">
        <v>18</v>
      </c>
    </row>
    <row r="18" ht="27" customHeight="1" spans="2:2">
      <c r="B18" s="323"/>
    </row>
    <row r="19" ht="27" customHeight="1" spans="2:2">
      <c r="B19" s="321" t="s">
        <v>19</v>
      </c>
    </row>
    <row r="20" ht="27" customHeight="1" spans="2:2">
      <c r="B20" s="322" t="s">
        <v>4</v>
      </c>
    </row>
    <row r="21" ht="27" customHeight="1" spans="2:2">
      <c r="B21" s="323" t="s">
        <v>20</v>
      </c>
    </row>
    <row r="22" ht="27" customHeight="1" spans="2:2">
      <c r="B22" s="323" t="s">
        <v>21</v>
      </c>
    </row>
    <row r="23" ht="44.25" customHeight="1" spans="2:2">
      <c r="B23" s="324" t="s">
        <v>22</v>
      </c>
    </row>
    <row r="24" ht="44.25" customHeight="1" spans="2:2">
      <c r="B24" s="324" t="s">
        <v>23</v>
      </c>
    </row>
    <row r="25" ht="27" customHeight="1" spans="2:2">
      <c r="B25" s="323" t="s">
        <v>24</v>
      </c>
    </row>
    <row r="26" ht="27" customHeight="1" spans="2:2">
      <c r="B26" s="323" t="s">
        <v>25</v>
      </c>
    </row>
    <row r="27" ht="27" customHeight="1" spans="2:2">
      <c r="B27" s="322" t="s">
        <v>9</v>
      </c>
    </row>
    <row r="28" ht="27" customHeight="1" spans="2:2">
      <c r="B28" s="323" t="s">
        <v>26</v>
      </c>
    </row>
    <row r="29" ht="27" customHeight="1" spans="2:2">
      <c r="B29" s="323" t="s">
        <v>27</v>
      </c>
    </row>
    <row r="30" ht="27" customHeight="1" spans="2:2">
      <c r="B30" s="323" t="s">
        <v>28</v>
      </c>
    </row>
    <row r="31" ht="27" customHeight="1" spans="2:2">
      <c r="B31" s="323" t="s">
        <v>29</v>
      </c>
    </row>
    <row r="32" ht="27" customHeight="1" spans="2:2">
      <c r="B32" s="322" t="s">
        <v>14</v>
      </c>
    </row>
    <row r="33" ht="27" customHeight="1" spans="2:2">
      <c r="B33" s="323" t="s">
        <v>30</v>
      </c>
    </row>
    <row r="34" ht="27" customHeight="1" spans="2:2">
      <c r="B34" s="322" t="s">
        <v>16</v>
      </c>
    </row>
    <row r="35" ht="27" customHeight="1" spans="2:2">
      <c r="B35" s="323" t="s">
        <v>31</v>
      </c>
    </row>
    <row r="36" ht="27" customHeight="1" spans="2:2">
      <c r="B36" s="323" t="s">
        <v>32</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E24"/>
  <sheetViews>
    <sheetView showZeros="0" zoomScale="115" zoomScaleNormal="115" topLeftCell="A10" workbookViewId="0">
      <selection activeCell="E21" sqref="E21"/>
    </sheetView>
  </sheetViews>
  <sheetFormatPr defaultColWidth="9" defaultRowHeight="20.1" customHeight="1" outlineLevelCol="4"/>
  <cols>
    <col min="1" max="1" width="37.875" style="101" customWidth="1"/>
    <col min="2" max="2" width="12.75" style="102" customWidth="1"/>
    <col min="3" max="3" width="32.5" style="103" customWidth="1"/>
    <col min="4" max="4" width="13.5" style="90" customWidth="1"/>
    <col min="5" max="5" width="13" style="91" customWidth="1"/>
    <col min="6" max="16384" width="9" style="91"/>
  </cols>
  <sheetData>
    <row r="1" customHeight="1" spans="1:4">
      <c r="A1" s="76" t="s">
        <v>2540</v>
      </c>
      <c r="B1" s="76"/>
      <c r="C1" s="76"/>
      <c r="D1" s="76"/>
    </row>
    <row r="2" ht="29.25" customHeight="1" spans="1:4">
      <c r="A2" s="77" t="s">
        <v>2541</v>
      </c>
      <c r="B2" s="77"/>
      <c r="C2" s="77"/>
      <c r="D2" s="77"/>
    </row>
    <row r="3" customHeight="1" spans="1:4">
      <c r="A3" s="104"/>
      <c r="B3" s="104"/>
      <c r="C3" s="104"/>
      <c r="D3" s="94" t="s">
        <v>35</v>
      </c>
    </row>
    <row r="4" ht="24" customHeight="1" spans="1:4">
      <c r="A4" s="105" t="s">
        <v>2230</v>
      </c>
      <c r="B4" s="106" t="s">
        <v>37</v>
      </c>
      <c r="C4" s="105" t="s">
        <v>114</v>
      </c>
      <c r="D4" s="106" t="s">
        <v>37</v>
      </c>
    </row>
    <row r="5" ht="24" customHeight="1" spans="1:5">
      <c r="A5" s="107" t="s">
        <v>44</v>
      </c>
      <c r="B5" s="71">
        <f>B6+B18+B23</f>
        <v>0.725902000000002</v>
      </c>
      <c r="C5" s="107" t="s">
        <v>44</v>
      </c>
      <c r="D5" s="71">
        <f>D6+D18</f>
        <v>0.725902</v>
      </c>
      <c r="E5" s="102"/>
    </row>
    <row r="6" ht="24" customHeight="1" spans="1:5">
      <c r="A6" s="70" t="s">
        <v>45</v>
      </c>
      <c r="B6" s="71">
        <f>SUM(B7:B17)</f>
        <v>0</v>
      </c>
      <c r="C6" s="108" t="s">
        <v>46</v>
      </c>
      <c r="D6" s="71">
        <f>SUM(D7:D13)</f>
        <v>0.725902</v>
      </c>
      <c r="E6" s="102"/>
    </row>
    <row r="7" customHeight="1" spans="1:4">
      <c r="A7" s="58" t="s">
        <v>2231</v>
      </c>
      <c r="B7" s="33"/>
      <c r="C7" s="58" t="s">
        <v>2232</v>
      </c>
      <c r="D7" s="33">
        <v>0</v>
      </c>
    </row>
    <row r="8" customHeight="1" spans="1:4">
      <c r="A8" s="58" t="s">
        <v>2542</v>
      </c>
      <c r="B8" s="33"/>
      <c r="C8" s="58" t="s">
        <v>2267</v>
      </c>
      <c r="D8" s="33">
        <v>0.70849</v>
      </c>
    </row>
    <row r="9" customHeight="1" spans="1:4">
      <c r="A9" s="58" t="s">
        <v>2543</v>
      </c>
      <c r="B9" s="33"/>
      <c r="C9" s="58" t="s">
        <v>2285</v>
      </c>
      <c r="D9" s="33">
        <v>0.017412</v>
      </c>
    </row>
    <row r="10" customHeight="1" spans="1:4">
      <c r="A10" s="58" t="s">
        <v>2544</v>
      </c>
      <c r="B10" s="33"/>
      <c r="C10" s="58" t="s">
        <v>2290</v>
      </c>
      <c r="D10" s="33">
        <v>0</v>
      </c>
    </row>
    <row r="11" customHeight="1" spans="1:4">
      <c r="A11" s="58" t="s">
        <v>2545</v>
      </c>
      <c r="B11" s="33"/>
      <c r="C11" s="58" t="s">
        <v>2295</v>
      </c>
      <c r="D11" s="33">
        <v>0</v>
      </c>
    </row>
    <row r="12" customHeight="1" spans="1:4">
      <c r="A12" s="58" t="s">
        <v>2546</v>
      </c>
      <c r="B12" s="33"/>
      <c r="C12" s="58" t="s">
        <v>2303</v>
      </c>
      <c r="D12" s="33">
        <v>0</v>
      </c>
    </row>
    <row r="13" customHeight="1" spans="1:4">
      <c r="A13" s="58" t="s">
        <v>2547</v>
      </c>
      <c r="B13" s="33"/>
      <c r="C13" s="58" t="s">
        <v>2548</v>
      </c>
      <c r="D13" s="58"/>
    </row>
    <row r="14" customHeight="1" spans="1:4">
      <c r="A14" s="58" t="s">
        <v>2549</v>
      </c>
      <c r="B14" s="33"/>
      <c r="C14" s="58"/>
      <c r="D14" s="58"/>
    </row>
    <row r="15" customHeight="1" spans="1:4">
      <c r="A15" s="58" t="s">
        <v>2550</v>
      </c>
      <c r="B15" s="33"/>
      <c r="C15" s="58"/>
      <c r="D15" s="58"/>
    </row>
    <row r="16" customHeight="1" spans="1:4">
      <c r="A16" s="109" t="s">
        <v>2551</v>
      </c>
      <c r="B16" s="33"/>
      <c r="C16" s="58"/>
      <c r="D16" s="58"/>
    </row>
    <row r="17" customHeight="1" spans="1:4">
      <c r="A17" s="58" t="s">
        <v>2552</v>
      </c>
      <c r="B17" s="33"/>
      <c r="C17" s="110"/>
      <c r="D17" s="110"/>
    </row>
    <row r="18" customHeight="1" spans="1:4">
      <c r="A18" s="70" t="s">
        <v>89</v>
      </c>
      <c r="B18" s="71">
        <f>SUM(B19:B20)</f>
        <v>0</v>
      </c>
      <c r="C18" s="70" t="s">
        <v>90</v>
      </c>
      <c r="D18" s="71"/>
    </row>
    <row r="19" customHeight="1" spans="1:4">
      <c r="A19" s="58" t="s">
        <v>2254</v>
      </c>
      <c r="B19" s="111"/>
      <c r="C19" s="58" t="s">
        <v>2255</v>
      </c>
      <c r="D19" s="111"/>
    </row>
    <row r="20" customHeight="1" spans="1:4">
      <c r="A20" s="112" t="s">
        <v>2553</v>
      </c>
      <c r="B20" s="111"/>
      <c r="C20" s="58" t="s">
        <v>2256</v>
      </c>
      <c r="D20" s="111"/>
    </row>
    <row r="21" customHeight="1" spans="1:4">
      <c r="A21" s="113" t="s">
        <v>2554</v>
      </c>
      <c r="B21" s="111"/>
      <c r="C21" s="114" t="s">
        <v>2555</v>
      </c>
      <c r="D21" s="111"/>
    </row>
    <row r="22" customHeight="1" spans="1:4">
      <c r="A22" s="115" t="s">
        <v>103</v>
      </c>
      <c r="B22" s="116"/>
      <c r="C22" s="117" t="s">
        <v>106</v>
      </c>
      <c r="D22" s="116"/>
    </row>
    <row r="23" customHeight="1" spans="1:4">
      <c r="A23" s="115" t="s">
        <v>2556</v>
      </c>
      <c r="B23" s="116">
        <v>0.725902000000002</v>
      </c>
      <c r="C23" s="117" t="s">
        <v>2557</v>
      </c>
      <c r="D23" s="116"/>
    </row>
    <row r="24" ht="35.1" customHeight="1" spans="1:4">
      <c r="A24" s="118" t="s">
        <v>2558</v>
      </c>
      <c r="B24" s="118"/>
      <c r="C24" s="118"/>
      <c r="D24" s="118"/>
    </row>
  </sheetData>
  <mergeCells count="5">
    <mergeCell ref="A1:B1"/>
    <mergeCell ref="C1:D1"/>
    <mergeCell ref="A2:D2"/>
    <mergeCell ref="A3:C3"/>
    <mergeCell ref="A24:D24"/>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D74"/>
  <sheetViews>
    <sheetView workbookViewId="0">
      <selection activeCell="G7" sqref="G7"/>
    </sheetView>
  </sheetViews>
  <sheetFormatPr defaultColWidth="9" defaultRowHeight="20.1" customHeight="1" outlineLevelCol="3"/>
  <cols>
    <col min="1" max="1" width="70.75" style="89" customWidth="1"/>
    <col min="2" max="2" width="30.375" style="90" customWidth="1"/>
    <col min="3" max="16384" width="9" style="91"/>
  </cols>
  <sheetData>
    <row r="1" customHeight="1" spans="1:2">
      <c r="A1" s="76" t="s">
        <v>2559</v>
      </c>
      <c r="B1" s="76"/>
    </row>
    <row r="2" ht="35.25" customHeight="1" spans="1:4">
      <c r="A2" s="77" t="s">
        <v>2560</v>
      </c>
      <c r="B2" s="77"/>
      <c r="D2" s="92"/>
    </row>
    <row r="3" customHeight="1" spans="1:2">
      <c r="A3" s="93"/>
      <c r="B3" s="94" t="s">
        <v>35</v>
      </c>
    </row>
    <row r="4" ht="24" customHeight="1" spans="1:2">
      <c r="A4" s="95" t="s">
        <v>114</v>
      </c>
      <c r="B4" s="95" t="s">
        <v>2432</v>
      </c>
    </row>
    <row r="5" ht="21.75" customHeight="1" spans="1:2">
      <c r="A5" s="96" t="s">
        <v>46</v>
      </c>
      <c r="B5" s="97">
        <f>SUM(B6:B73)</f>
        <v>0.725902</v>
      </c>
    </row>
    <row r="6" customHeight="1" spans="1:2">
      <c r="A6" s="98" t="s">
        <v>2232</v>
      </c>
      <c r="B6" s="99"/>
    </row>
    <row r="7" customHeight="1" spans="1:2">
      <c r="A7" s="98" t="s">
        <v>2265</v>
      </c>
      <c r="B7" s="99"/>
    </row>
    <row r="8" customHeight="1" spans="1:2">
      <c r="A8" s="98" t="s">
        <v>2266</v>
      </c>
      <c r="B8" s="99"/>
    </row>
    <row r="9" customHeight="1" spans="1:2">
      <c r="A9" s="98" t="s">
        <v>2267</v>
      </c>
      <c r="B9" s="99"/>
    </row>
    <row r="10" customHeight="1" spans="1:2">
      <c r="A10" s="98" t="s">
        <v>2268</v>
      </c>
      <c r="B10" s="99"/>
    </row>
    <row r="11" customHeight="1" spans="1:2">
      <c r="A11" s="98" t="s">
        <v>2269</v>
      </c>
      <c r="B11" s="99"/>
    </row>
    <row r="12" customHeight="1" spans="1:2">
      <c r="A12" s="98" t="s">
        <v>2270</v>
      </c>
      <c r="B12" s="99">
        <v>0.70849</v>
      </c>
    </row>
    <row r="13" customHeight="1" spans="1:2">
      <c r="A13" s="98" t="s">
        <v>2271</v>
      </c>
      <c r="B13" s="99"/>
    </row>
    <row r="14" customHeight="1" spans="1:2">
      <c r="A14" s="98" t="s">
        <v>2272</v>
      </c>
      <c r="B14" s="99"/>
    </row>
    <row r="15" customHeight="1" spans="1:2">
      <c r="A15" s="98" t="s">
        <v>2273</v>
      </c>
      <c r="B15" s="99"/>
    </row>
    <row r="16" customHeight="1" spans="1:2">
      <c r="A16" s="98" t="s">
        <v>2274</v>
      </c>
      <c r="B16" s="99"/>
    </row>
    <row r="17" customHeight="1" spans="1:2">
      <c r="A17" s="98" t="s">
        <v>2275</v>
      </c>
      <c r="B17" s="99"/>
    </row>
    <row r="18" customHeight="1" spans="1:2">
      <c r="A18" s="98" t="s">
        <v>2276</v>
      </c>
      <c r="B18" s="99"/>
    </row>
    <row r="19" customHeight="1" spans="1:2">
      <c r="A19" s="98" t="s">
        <v>2277</v>
      </c>
      <c r="B19" s="99"/>
    </row>
    <row r="20" customHeight="1" spans="1:2">
      <c r="A20" s="98" t="s">
        <v>2278</v>
      </c>
      <c r="B20" s="99"/>
    </row>
    <row r="21" customHeight="1" spans="1:2">
      <c r="A21" s="98" t="s">
        <v>2279</v>
      </c>
      <c r="B21" s="99"/>
    </row>
    <row r="22" customHeight="1" spans="1:2">
      <c r="A22" s="98" t="s">
        <v>2280</v>
      </c>
      <c r="B22" s="99"/>
    </row>
    <row r="23" customHeight="1" spans="1:2">
      <c r="A23" s="98" t="s">
        <v>2281</v>
      </c>
      <c r="B23" s="99"/>
    </row>
    <row r="24" customHeight="1" spans="1:2">
      <c r="A24" s="98" t="s">
        <v>2282</v>
      </c>
      <c r="B24" s="99"/>
    </row>
    <row r="25" customHeight="1" spans="1:2">
      <c r="A25" s="98" t="s">
        <v>2283</v>
      </c>
      <c r="B25" s="99"/>
    </row>
    <row r="26" customHeight="1" spans="1:2">
      <c r="A26" s="98" t="s">
        <v>2284</v>
      </c>
      <c r="B26" s="99"/>
    </row>
    <row r="27" customHeight="1" spans="1:2">
      <c r="A27" s="98" t="s">
        <v>2275</v>
      </c>
      <c r="B27" s="99"/>
    </row>
    <row r="28" customHeight="1" spans="1:2">
      <c r="A28" s="98" t="s">
        <v>2285</v>
      </c>
      <c r="B28" s="99"/>
    </row>
    <row r="29" customHeight="1" spans="1:2">
      <c r="A29" s="98" t="s">
        <v>2286</v>
      </c>
      <c r="B29" s="99"/>
    </row>
    <row r="30" customHeight="1" spans="1:2">
      <c r="A30" s="98" t="s">
        <v>2287</v>
      </c>
      <c r="B30" s="99">
        <v>0.017412</v>
      </c>
    </row>
    <row r="31" customHeight="1" spans="1:2">
      <c r="A31" s="98" t="s">
        <v>2288</v>
      </c>
      <c r="B31" s="99"/>
    </row>
    <row r="32" customHeight="1" spans="1:2">
      <c r="A32" s="98" t="s">
        <v>2289</v>
      </c>
      <c r="B32" s="99"/>
    </row>
    <row r="33" customHeight="1" spans="1:2">
      <c r="A33" s="98" t="s">
        <v>2290</v>
      </c>
      <c r="B33" s="99"/>
    </row>
    <row r="34" customHeight="1" spans="1:2">
      <c r="A34" s="98" t="s">
        <v>2291</v>
      </c>
      <c r="B34" s="99"/>
    </row>
    <row r="35" customHeight="1" spans="1:2">
      <c r="A35" s="98" t="s">
        <v>2292</v>
      </c>
      <c r="B35" s="99"/>
    </row>
    <row r="36" customHeight="1" spans="1:2">
      <c r="A36" s="98" t="s">
        <v>2293</v>
      </c>
      <c r="B36" s="99"/>
    </row>
    <row r="37" customHeight="1" spans="1:2">
      <c r="A37" s="98" t="s">
        <v>2294</v>
      </c>
      <c r="B37" s="99"/>
    </row>
    <row r="38" customHeight="1" spans="1:2">
      <c r="A38" s="98" t="s">
        <v>2295</v>
      </c>
      <c r="B38" s="99"/>
    </row>
    <row r="39" customHeight="1" spans="1:2">
      <c r="A39" s="98" t="s">
        <v>2296</v>
      </c>
      <c r="B39" s="99"/>
    </row>
    <row r="40" hidden="1" customHeight="1" spans="1:2">
      <c r="A40" s="98" t="s">
        <v>2297</v>
      </c>
      <c r="B40" s="99"/>
    </row>
    <row r="41" hidden="1" customHeight="1" spans="1:2">
      <c r="A41" s="98" t="s">
        <v>2298</v>
      </c>
      <c r="B41" s="99"/>
    </row>
    <row r="42" hidden="1" customHeight="1" spans="1:2">
      <c r="A42" s="98" t="s">
        <v>2299</v>
      </c>
      <c r="B42" s="99"/>
    </row>
    <row r="43" hidden="1" customHeight="1" spans="1:2">
      <c r="A43" s="98" t="s">
        <v>2300</v>
      </c>
      <c r="B43" s="99"/>
    </row>
    <row r="44" hidden="1" customHeight="1" spans="1:2">
      <c r="A44" s="98" t="s">
        <v>2301</v>
      </c>
      <c r="B44" s="99"/>
    </row>
    <row r="45" hidden="1" customHeight="1" spans="1:2">
      <c r="A45" s="98" t="s">
        <v>2302</v>
      </c>
      <c r="B45" s="99"/>
    </row>
    <row r="46" hidden="1" customHeight="1" spans="1:2">
      <c r="A46" s="98" t="s">
        <v>2303</v>
      </c>
      <c r="B46" s="99"/>
    </row>
    <row r="47" hidden="1" customHeight="1" spans="1:2">
      <c r="A47" s="98" t="s">
        <v>2304</v>
      </c>
      <c r="B47" s="99"/>
    </row>
    <row r="48" hidden="1" customHeight="1" spans="1:2">
      <c r="A48" s="98" t="s">
        <v>2305</v>
      </c>
      <c r="B48" s="99"/>
    </row>
    <row r="49" hidden="1" customHeight="1" spans="1:2">
      <c r="A49" s="98" t="s">
        <v>2306</v>
      </c>
      <c r="B49" s="99"/>
    </row>
    <row r="50" hidden="1" customHeight="1" spans="1:2">
      <c r="A50" s="98" t="s">
        <v>2307</v>
      </c>
      <c r="B50" s="99"/>
    </row>
    <row r="51" hidden="1" customHeight="1" spans="1:2">
      <c r="A51" s="98" t="s">
        <v>2308</v>
      </c>
      <c r="B51" s="99"/>
    </row>
    <row r="52" hidden="1" customHeight="1" spans="1:2">
      <c r="A52" s="98" t="s">
        <v>2309</v>
      </c>
      <c r="B52" s="99"/>
    </row>
    <row r="53" hidden="1" customHeight="1" spans="1:2">
      <c r="A53" s="98" t="s">
        <v>2310</v>
      </c>
      <c r="B53" s="99"/>
    </row>
    <row r="54" customHeight="1" spans="1:2">
      <c r="A54" s="98" t="s">
        <v>2311</v>
      </c>
      <c r="B54" s="99"/>
    </row>
    <row r="55" customHeight="1" spans="1:2">
      <c r="A55" s="98" t="s">
        <v>2297</v>
      </c>
      <c r="B55" s="99"/>
    </row>
    <row r="56" customHeight="1" spans="1:2">
      <c r="A56" s="98" t="s">
        <v>2298</v>
      </c>
      <c r="B56" s="99"/>
    </row>
    <row r="57" customHeight="1" spans="1:2">
      <c r="A57" s="98" t="s">
        <v>2299</v>
      </c>
      <c r="B57" s="99"/>
    </row>
    <row r="58" customHeight="1" spans="1:2">
      <c r="A58" s="98" t="s">
        <v>2300</v>
      </c>
      <c r="B58" s="99"/>
    </row>
    <row r="59" customHeight="1" spans="1:2">
      <c r="A59" s="98" t="s">
        <v>2301</v>
      </c>
      <c r="B59" s="99"/>
    </row>
    <row r="60" customHeight="1" spans="1:2">
      <c r="A60" s="98" t="s">
        <v>2302</v>
      </c>
      <c r="B60" s="99"/>
    </row>
    <row r="61" customHeight="1" spans="1:2">
      <c r="A61" s="98" t="s">
        <v>2303</v>
      </c>
      <c r="B61" s="99"/>
    </row>
    <row r="62" customHeight="1" spans="1:2">
      <c r="A62" s="98" t="s">
        <v>2304</v>
      </c>
      <c r="B62" s="99"/>
    </row>
    <row r="63" customHeight="1" spans="1:2">
      <c r="A63" s="98" t="s">
        <v>2305</v>
      </c>
      <c r="B63" s="99"/>
    </row>
    <row r="64" customHeight="1" spans="1:2">
      <c r="A64" s="98" t="s">
        <v>2306</v>
      </c>
      <c r="B64" s="99"/>
    </row>
    <row r="65" customHeight="1" spans="1:2">
      <c r="A65" s="98" t="s">
        <v>2307</v>
      </c>
      <c r="B65" s="99"/>
    </row>
    <row r="66" customHeight="1" spans="1:2">
      <c r="A66" s="98" t="s">
        <v>2308</v>
      </c>
      <c r="B66" s="99"/>
    </row>
    <row r="67" customHeight="1" spans="1:2">
      <c r="A67" s="98" t="s">
        <v>2309</v>
      </c>
      <c r="B67" s="99"/>
    </row>
    <row r="68" customHeight="1" spans="1:2">
      <c r="A68" s="98" t="s">
        <v>2310</v>
      </c>
      <c r="B68" s="99"/>
    </row>
    <row r="69" customHeight="1" spans="1:2">
      <c r="A69" s="98" t="s">
        <v>2312</v>
      </c>
      <c r="B69" s="99"/>
    </row>
    <row r="70" customHeight="1" spans="1:2">
      <c r="A70" s="98" t="s">
        <v>2313</v>
      </c>
      <c r="B70" s="99"/>
    </row>
    <row r="71" customHeight="1" spans="1:2">
      <c r="A71" s="98" t="s">
        <v>2314</v>
      </c>
      <c r="B71" s="99"/>
    </row>
    <row r="72" customHeight="1" spans="1:2">
      <c r="A72" s="98" t="s">
        <v>2315</v>
      </c>
      <c r="B72" s="99"/>
    </row>
    <row r="73" customHeight="1" spans="1:2">
      <c r="A73" s="98" t="s">
        <v>2316</v>
      </c>
      <c r="B73" s="99"/>
    </row>
    <row r="74" ht="35.1" customHeight="1" spans="1:2">
      <c r="A74" s="100" t="s">
        <v>2561</v>
      </c>
      <c r="B74" s="100"/>
    </row>
  </sheetData>
  <mergeCells count="3">
    <mergeCell ref="A1:B1"/>
    <mergeCell ref="A2:B2"/>
    <mergeCell ref="A74:B74"/>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zoomScale="130" zoomScaleNormal="130" workbookViewId="0">
      <selection activeCell="F5" sqref="F5"/>
    </sheetView>
  </sheetViews>
  <sheetFormatPr defaultColWidth="9" defaultRowHeight="13.5" outlineLevelRow="6" outlineLevelCol="2"/>
  <cols>
    <col min="1" max="1" width="9.875" style="86" customWidth="1"/>
    <col min="2" max="2" width="31.125" style="86" customWidth="1"/>
    <col min="3" max="3" width="29.75" style="86" customWidth="1"/>
    <col min="4" max="16384" width="9" style="86"/>
  </cols>
  <sheetData>
    <row r="1" ht="18.75" spans="1:3">
      <c r="A1" s="76" t="s">
        <v>2562</v>
      </c>
      <c r="B1" s="76"/>
      <c r="C1" s="76"/>
    </row>
    <row r="2" ht="25.5" customHeight="1" spans="1:3">
      <c r="A2" s="77" t="s">
        <v>2563</v>
      </c>
      <c r="B2" s="77"/>
      <c r="C2" s="77"/>
    </row>
    <row r="3" ht="20.25" customHeight="1" spans="1:3">
      <c r="A3" s="78" t="s">
        <v>2217</v>
      </c>
      <c r="B3" s="78"/>
      <c r="C3" s="78"/>
    </row>
    <row r="4" ht="14.25" customHeight="1" spans="1:3">
      <c r="A4" s="87"/>
      <c r="B4" s="87"/>
      <c r="C4" s="80" t="s">
        <v>35</v>
      </c>
    </row>
    <row r="5" ht="32.25" customHeight="1" spans="1:3">
      <c r="A5" s="81" t="s">
        <v>2218</v>
      </c>
      <c r="B5" s="81"/>
      <c r="C5" s="82" t="s">
        <v>37</v>
      </c>
    </row>
    <row r="6" s="85" customFormat="1" ht="14.25" customHeight="1" spans="1:3">
      <c r="A6" s="83" t="s">
        <v>2221</v>
      </c>
      <c r="B6" s="83"/>
      <c r="C6" s="88" t="s">
        <v>2222</v>
      </c>
    </row>
    <row r="7" s="85" customFormat="1" ht="14.25" customHeight="1" spans="1:3">
      <c r="A7" s="84" t="s">
        <v>2223</v>
      </c>
      <c r="B7" s="84"/>
      <c r="C7" s="84"/>
    </row>
  </sheetData>
  <mergeCells count="6">
    <mergeCell ref="A1:C1"/>
    <mergeCell ref="A2:C2"/>
    <mergeCell ref="A3:C3"/>
    <mergeCell ref="A5:B5"/>
    <mergeCell ref="A6:B6"/>
    <mergeCell ref="A7:C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97"/>
  <sheetViews>
    <sheetView showZeros="0" zoomScale="130" zoomScaleNormal="130" workbookViewId="0">
      <selection activeCell="E7" sqref="E7"/>
    </sheetView>
  </sheetViews>
  <sheetFormatPr defaultColWidth="10" defaultRowHeight="13.5" outlineLevelCol="2"/>
  <cols>
    <col min="1" max="1" width="56.625" style="74" customWidth="1"/>
    <col min="2" max="2" width="20.125" style="75" customWidth="1"/>
    <col min="3" max="16384" width="10" style="75"/>
  </cols>
  <sheetData>
    <row r="1" ht="18.75" spans="1:2">
      <c r="A1" s="76" t="s">
        <v>2564</v>
      </c>
      <c r="B1" s="76"/>
    </row>
    <row r="2" ht="22.5" spans="1:2">
      <c r="A2" s="77" t="s">
        <v>2563</v>
      </c>
      <c r="B2" s="77"/>
    </row>
    <row r="3" spans="1:2">
      <c r="A3" s="78" t="s">
        <v>2225</v>
      </c>
      <c r="B3" s="78"/>
    </row>
    <row r="4" ht="20.25" customHeight="1" spans="1:2">
      <c r="A4" s="79"/>
      <c r="B4" s="80" t="s">
        <v>35</v>
      </c>
    </row>
    <row r="5" ht="24" customHeight="1" spans="1:2">
      <c r="A5" s="81" t="s">
        <v>2226</v>
      </c>
      <c r="B5" s="82" t="s">
        <v>37</v>
      </c>
    </row>
    <row r="6" ht="24" customHeight="1" spans="1:2">
      <c r="A6" s="83" t="s">
        <v>2539</v>
      </c>
      <c r="B6" s="82" t="s">
        <v>2222</v>
      </c>
    </row>
    <row r="7" ht="20.1" customHeight="1" spans="1:3">
      <c r="A7" s="84" t="s">
        <v>2223</v>
      </c>
      <c r="B7" s="84"/>
      <c r="C7" s="84"/>
    </row>
    <row r="8" ht="20.1" customHeight="1"/>
    <row r="9" ht="20.1" customHeight="1" spans="1:1">
      <c r="A9" s="75"/>
    </row>
    <row r="10" ht="20.1" customHeight="1" spans="1:1">
      <c r="A10" s="75"/>
    </row>
    <row r="11" ht="20.1" customHeight="1" spans="1:1">
      <c r="A11" s="75"/>
    </row>
    <row r="12" ht="20.1" customHeight="1" spans="1:1">
      <c r="A12" s="75"/>
    </row>
    <row r="13" ht="20.1" customHeight="1" spans="1:1">
      <c r="A13" s="75"/>
    </row>
    <row r="14" ht="20.1" customHeight="1" spans="1:1">
      <c r="A14" s="75"/>
    </row>
    <row r="15" ht="20.1" customHeight="1" spans="1:1">
      <c r="A15" s="75"/>
    </row>
    <row r="16" ht="20.1" customHeight="1" spans="1:1">
      <c r="A16" s="75"/>
    </row>
    <row r="17" ht="20.1" customHeight="1" spans="1:1">
      <c r="A17" s="75"/>
    </row>
    <row r="18" ht="20.1" customHeight="1" spans="1:1">
      <c r="A18" s="75"/>
    </row>
    <row r="19" ht="20.1" customHeight="1" spans="1:1">
      <c r="A19" s="75"/>
    </row>
    <row r="20" ht="20.1" customHeight="1" spans="1:1">
      <c r="A20" s="75"/>
    </row>
    <row r="21" ht="20.1" customHeight="1" spans="1:1">
      <c r="A21" s="75"/>
    </row>
    <row r="22" ht="20.1" customHeight="1" spans="1:1">
      <c r="A22" s="75"/>
    </row>
    <row r="23" ht="20.1" customHeight="1" spans="1:1">
      <c r="A23" s="75"/>
    </row>
    <row r="24" ht="20.1" customHeight="1" spans="1:1">
      <c r="A24" s="75"/>
    </row>
    <row r="25" ht="20.1" customHeight="1" spans="1:1">
      <c r="A25" s="75"/>
    </row>
    <row r="26" ht="20.1" customHeight="1" spans="1:1">
      <c r="A26" s="75"/>
    </row>
    <row r="27" ht="20.1" customHeight="1" spans="1:1">
      <c r="A27" s="75"/>
    </row>
    <row r="28" ht="20.1" customHeight="1" spans="1:1">
      <c r="A28" s="75"/>
    </row>
    <row r="29" ht="20.1" customHeight="1" spans="1:1">
      <c r="A29" s="75"/>
    </row>
    <row r="30" spans="1:1">
      <c r="A30" s="75"/>
    </row>
    <row r="31" spans="1:1">
      <c r="A31" s="75"/>
    </row>
    <row r="32" spans="1:1">
      <c r="A32" s="75"/>
    </row>
    <row r="33" spans="1:1">
      <c r="A33" s="75"/>
    </row>
    <row r="34" spans="1:1">
      <c r="A34" s="75"/>
    </row>
    <row r="35" spans="1:1">
      <c r="A35" s="75"/>
    </row>
    <row r="36" spans="1:1">
      <c r="A36" s="75"/>
    </row>
    <row r="37" spans="1:1">
      <c r="A37" s="75"/>
    </row>
    <row r="38" spans="1:1">
      <c r="A38" s="75"/>
    </row>
    <row r="39" spans="1:1">
      <c r="A39" s="75"/>
    </row>
    <row r="40" spans="1:1">
      <c r="A40" s="75"/>
    </row>
    <row r="41" spans="1:1">
      <c r="A41" s="75"/>
    </row>
    <row r="42" spans="1:1">
      <c r="A42" s="75"/>
    </row>
    <row r="43" spans="1:1">
      <c r="A43" s="75"/>
    </row>
    <row r="44" spans="1:1">
      <c r="A44" s="75"/>
    </row>
    <row r="45" spans="1:1">
      <c r="A45" s="75"/>
    </row>
    <row r="46" spans="1:1">
      <c r="A46" s="75"/>
    </row>
    <row r="47" spans="1:1">
      <c r="A47" s="75"/>
    </row>
    <row r="48" spans="1:1">
      <c r="A48" s="75"/>
    </row>
    <row r="49" spans="1:1">
      <c r="A49" s="75"/>
    </row>
    <row r="50" spans="1:1">
      <c r="A50" s="75"/>
    </row>
    <row r="51" spans="1:1">
      <c r="A51" s="75"/>
    </row>
    <row r="52" spans="1:1">
      <c r="A52" s="75"/>
    </row>
    <row r="53" spans="1:1">
      <c r="A53" s="75"/>
    </row>
    <row r="54" spans="1:1">
      <c r="A54" s="75"/>
    </row>
    <row r="55" spans="1:1">
      <c r="A55" s="75"/>
    </row>
    <row r="56" spans="1:1">
      <c r="A56" s="75"/>
    </row>
    <row r="57" spans="1:1">
      <c r="A57" s="75"/>
    </row>
    <row r="58" spans="1:1">
      <c r="A58" s="75"/>
    </row>
    <row r="59" spans="1:1">
      <c r="A59" s="75"/>
    </row>
    <row r="60" spans="1:1">
      <c r="A60" s="75"/>
    </row>
    <row r="61" spans="1:1">
      <c r="A61" s="75"/>
    </row>
    <row r="62" spans="1:1">
      <c r="A62" s="75"/>
    </row>
    <row r="63" spans="1:1">
      <c r="A63" s="75"/>
    </row>
    <row r="64" spans="1:1">
      <c r="A64" s="75"/>
    </row>
    <row r="65" spans="1:1">
      <c r="A65" s="75"/>
    </row>
    <row r="66" spans="1:1">
      <c r="A66" s="75"/>
    </row>
    <row r="67" spans="1:1">
      <c r="A67" s="75"/>
    </row>
    <row r="68" spans="1:1">
      <c r="A68" s="75"/>
    </row>
    <row r="69" spans="1:1">
      <c r="A69" s="75"/>
    </row>
    <row r="70" spans="1:1">
      <c r="A70" s="75"/>
    </row>
    <row r="71" spans="1:1">
      <c r="A71" s="75"/>
    </row>
    <row r="72" spans="1:1">
      <c r="A72" s="75"/>
    </row>
    <row r="73" spans="1:1">
      <c r="A73" s="75"/>
    </row>
    <row r="74" spans="1:1">
      <c r="A74" s="75"/>
    </row>
    <row r="75" spans="1:1">
      <c r="A75" s="75"/>
    </row>
    <row r="76" spans="1:1">
      <c r="A76" s="75"/>
    </row>
    <row r="77" spans="1:1">
      <c r="A77" s="75"/>
    </row>
    <row r="78" spans="1:1">
      <c r="A78" s="75"/>
    </row>
    <row r="79" spans="1:1">
      <c r="A79" s="75"/>
    </row>
    <row r="80" spans="1:1">
      <c r="A80" s="75"/>
    </row>
    <row r="81" spans="1:1">
      <c r="A81" s="75"/>
    </row>
    <row r="82" spans="1:1">
      <c r="A82" s="75"/>
    </row>
    <row r="83" spans="1:1">
      <c r="A83" s="75"/>
    </row>
    <row r="84" spans="1:1">
      <c r="A84" s="75"/>
    </row>
    <row r="85" spans="1:1">
      <c r="A85" s="75"/>
    </row>
    <row r="86" spans="1:1">
      <c r="A86" s="75"/>
    </row>
    <row r="87" spans="1:1">
      <c r="A87" s="75"/>
    </row>
    <row r="88" spans="1:1">
      <c r="A88" s="75"/>
    </row>
    <row r="89" spans="1:1">
      <c r="A89" s="75"/>
    </row>
    <row r="90" spans="1:1">
      <c r="A90" s="75"/>
    </row>
    <row r="91" spans="1:1">
      <c r="A91" s="75"/>
    </row>
    <row r="92" spans="1:1">
      <c r="A92" s="75"/>
    </row>
    <row r="93" spans="1:1">
      <c r="A93" s="75"/>
    </row>
    <row r="94" spans="1:1">
      <c r="A94" s="75"/>
    </row>
    <row r="95" spans="1:1">
      <c r="A95" s="75"/>
    </row>
    <row r="96" spans="1:1">
      <c r="A96" s="75"/>
    </row>
    <row r="97" spans="1:1">
      <c r="A97" s="75"/>
    </row>
  </sheetData>
  <mergeCells count="4">
    <mergeCell ref="A1:B1"/>
    <mergeCell ref="A2:B2"/>
    <mergeCell ref="A3:B3"/>
    <mergeCell ref="A7:C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F23"/>
  <sheetViews>
    <sheetView showZeros="0" zoomScale="115" zoomScaleNormal="115" workbookViewId="0">
      <selection activeCell="F22" sqref="F22"/>
    </sheetView>
  </sheetViews>
  <sheetFormatPr defaultColWidth="12.75" defaultRowHeight="13.5" outlineLevelCol="5"/>
  <cols>
    <col min="1" max="1" width="29.625" style="42" customWidth="1"/>
    <col min="2" max="2" width="13.5" style="43" customWidth="1"/>
    <col min="3" max="3" width="35.5" style="44" customWidth="1"/>
    <col min="4" max="4" width="13.5" style="45" customWidth="1"/>
    <col min="5" max="5" width="9" style="42" customWidth="1"/>
    <col min="6" max="6" width="11.25" style="42" customWidth="1"/>
    <col min="7" max="250" width="9" style="42" customWidth="1"/>
    <col min="251" max="251" width="29.625" style="42" customWidth="1"/>
    <col min="252" max="252" width="12.75" style="42"/>
    <col min="253" max="253" width="29.75" style="42" customWidth="1"/>
    <col min="254" max="254" width="17" style="42" customWidth="1"/>
    <col min="255" max="255" width="37" style="42" customWidth="1"/>
    <col min="256" max="256" width="17.375" style="42" customWidth="1"/>
    <col min="257" max="506" width="9" style="42" customWidth="1"/>
    <col min="507" max="507" width="29.625" style="42" customWidth="1"/>
    <col min="508" max="508" width="12.75" style="42"/>
    <col min="509" max="509" width="29.75" style="42" customWidth="1"/>
    <col min="510" max="510" width="17" style="42" customWidth="1"/>
    <col min="511" max="511" width="37" style="42" customWidth="1"/>
    <col min="512" max="512" width="17.375" style="42" customWidth="1"/>
    <col min="513" max="762" width="9" style="42" customWidth="1"/>
    <col min="763" max="763" width="29.625" style="42" customWidth="1"/>
    <col min="764" max="764" width="12.75" style="42"/>
    <col min="765" max="765" width="29.75" style="42" customWidth="1"/>
    <col min="766" max="766" width="17" style="42" customWidth="1"/>
    <col min="767" max="767" width="37" style="42" customWidth="1"/>
    <col min="768" max="768" width="17.375" style="42" customWidth="1"/>
    <col min="769" max="1018" width="9" style="42" customWidth="1"/>
    <col min="1019" max="1019" width="29.625" style="42" customWidth="1"/>
    <col min="1020" max="1020" width="12.75" style="42"/>
    <col min="1021" max="1021" width="29.75" style="42" customWidth="1"/>
    <col min="1022" max="1022" width="17" style="42" customWidth="1"/>
    <col min="1023" max="1023" width="37" style="42" customWidth="1"/>
    <col min="1024" max="1024" width="17.375" style="42" customWidth="1"/>
    <col min="1025" max="1274" width="9" style="42" customWidth="1"/>
    <col min="1275" max="1275" width="29.625" style="42" customWidth="1"/>
    <col min="1276" max="1276" width="12.75" style="42"/>
    <col min="1277" max="1277" width="29.75" style="42" customWidth="1"/>
    <col min="1278" max="1278" width="17" style="42" customWidth="1"/>
    <col min="1279" max="1279" width="37" style="42" customWidth="1"/>
    <col min="1280" max="1280" width="17.375" style="42" customWidth="1"/>
    <col min="1281" max="1530" width="9" style="42" customWidth="1"/>
    <col min="1531" max="1531" width="29.625" style="42" customWidth="1"/>
    <col min="1532" max="1532" width="12.75" style="42"/>
    <col min="1533" max="1533" width="29.75" style="42" customWidth="1"/>
    <col min="1534" max="1534" width="17" style="42" customWidth="1"/>
    <col min="1535" max="1535" width="37" style="42" customWidth="1"/>
    <col min="1536" max="1536" width="17.375" style="42" customWidth="1"/>
    <col min="1537" max="1786" width="9" style="42" customWidth="1"/>
    <col min="1787" max="1787" width="29.625" style="42" customWidth="1"/>
    <col min="1788" max="1788" width="12.75" style="42"/>
    <col min="1789" max="1789" width="29.75" style="42" customWidth="1"/>
    <col min="1790" max="1790" width="17" style="42" customWidth="1"/>
    <col min="1791" max="1791" width="37" style="42" customWidth="1"/>
    <col min="1792" max="1792" width="17.375" style="42" customWidth="1"/>
    <col min="1793" max="2042" width="9" style="42" customWidth="1"/>
    <col min="2043" max="2043" width="29.625" style="42" customWidth="1"/>
    <col min="2044" max="2044" width="12.75" style="42"/>
    <col min="2045" max="2045" width="29.75" style="42" customWidth="1"/>
    <col min="2046" max="2046" width="17" style="42" customWidth="1"/>
    <col min="2047" max="2047" width="37" style="42" customWidth="1"/>
    <col min="2048" max="2048" width="17.375" style="42" customWidth="1"/>
    <col min="2049" max="2298" width="9" style="42" customWidth="1"/>
    <col min="2299" max="2299" width="29.625" style="42" customWidth="1"/>
    <col min="2300" max="2300" width="12.75" style="42"/>
    <col min="2301" max="2301" width="29.75" style="42" customWidth="1"/>
    <col min="2302" max="2302" width="17" style="42" customWidth="1"/>
    <col min="2303" max="2303" width="37" style="42" customWidth="1"/>
    <col min="2304" max="2304" width="17.375" style="42" customWidth="1"/>
    <col min="2305" max="2554" width="9" style="42" customWidth="1"/>
    <col min="2555" max="2555" width="29.625" style="42" customWidth="1"/>
    <col min="2556" max="2556" width="12.75" style="42"/>
    <col min="2557" max="2557" width="29.75" style="42" customWidth="1"/>
    <col min="2558" max="2558" width="17" style="42" customWidth="1"/>
    <col min="2559" max="2559" width="37" style="42" customWidth="1"/>
    <col min="2560" max="2560" width="17.375" style="42" customWidth="1"/>
    <col min="2561" max="2810" width="9" style="42" customWidth="1"/>
    <col min="2811" max="2811" width="29.625" style="42" customWidth="1"/>
    <col min="2812" max="2812" width="12.75" style="42"/>
    <col min="2813" max="2813" width="29.75" style="42" customWidth="1"/>
    <col min="2814" max="2814" width="17" style="42" customWidth="1"/>
    <col min="2815" max="2815" width="37" style="42" customWidth="1"/>
    <col min="2816" max="2816" width="17.375" style="42" customWidth="1"/>
    <col min="2817" max="3066" width="9" style="42" customWidth="1"/>
    <col min="3067" max="3067" width="29.625" style="42" customWidth="1"/>
    <col min="3068" max="3068" width="12.75" style="42"/>
    <col min="3069" max="3069" width="29.75" style="42" customWidth="1"/>
    <col min="3070" max="3070" width="17" style="42" customWidth="1"/>
    <col min="3071" max="3071" width="37" style="42" customWidth="1"/>
    <col min="3072" max="3072" width="17.375" style="42" customWidth="1"/>
    <col min="3073" max="3322" width="9" style="42" customWidth="1"/>
    <col min="3323" max="3323" width="29.625" style="42" customWidth="1"/>
    <col min="3324" max="3324" width="12.75" style="42"/>
    <col min="3325" max="3325" width="29.75" style="42" customWidth="1"/>
    <col min="3326" max="3326" width="17" style="42" customWidth="1"/>
    <col min="3327" max="3327" width="37" style="42" customWidth="1"/>
    <col min="3328" max="3328" width="17.375" style="42" customWidth="1"/>
    <col min="3329" max="3578" width="9" style="42" customWidth="1"/>
    <col min="3579" max="3579" width="29.625" style="42" customWidth="1"/>
    <col min="3580" max="3580" width="12.75" style="42"/>
    <col min="3581" max="3581" width="29.75" style="42" customWidth="1"/>
    <col min="3582" max="3582" width="17" style="42" customWidth="1"/>
    <col min="3583" max="3583" width="37" style="42" customWidth="1"/>
    <col min="3584" max="3584" width="17.375" style="42" customWidth="1"/>
    <col min="3585" max="3834" width="9" style="42" customWidth="1"/>
    <col min="3835" max="3835" width="29.625" style="42" customWidth="1"/>
    <col min="3836" max="3836" width="12.75" style="42"/>
    <col min="3837" max="3837" width="29.75" style="42" customWidth="1"/>
    <col min="3838" max="3838" width="17" style="42" customWidth="1"/>
    <col min="3839" max="3839" width="37" style="42" customWidth="1"/>
    <col min="3840" max="3840" width="17.375" style="42" customWidth="1"/>
    <col min="3841" max="4090" width="9" style="42" customWidth="1"/>
    <col min="4091" max="4091" width="29.625" style="42" customWidth="1"/>
    <col min="4092" max="4092" width="12.75" style="42"/>
    <col min="4093" max="4093" width="29.75" style="42" customWidth="1"/>
    <col min="4094" max="4094" width="17" style="42" customWidth="1"/>
    <col min="4095" max="4095" width="37" style="42" customWidth="1"/>
    <col min="4096" max="4096" width="17.375" style="42" customWidth="1"/>
    <col min="4097" max="4346" width="9" style="42" customWidth="1"/>
    <col min="4347" max="4347" width="29.625" style="42" customWidth="1"/>
    <col min="4348" max="4348" width="12.75" style="42"/>
    <col min="4349" max="4349" width="29.75" style="42" customWidth="1"/>
    <col min="4350" max="4350" width="17" style="42" customWidth="1"/>
    <col min="4351" max="4351" width="37" style="42" customWidth="1"/>
    <col min="4352" max="4352" width="17.375" style="42" customWidth="1"/>
    <col min="4353" max="4602" width="9" style="42" customWidth="1"/>
    <col min="4603" max="4603" width="29.625" style="42" customWidth="1"/>
    <col min="4604" max="4604" width="12.75" style="42"/>
    <col min="4605" max="4605" width="29.75" style="42" customWidth="1"/>
    <col min="4606" max="4606" width="17" style="42" customWidth="1"/>
    <col min="4607" max="4607" width="37" style="42" customWidth="1"/>
    <col min="4608" max="4608" width="17.375" style="42" customWidth="1"/>
    <col min="4609" max="4858" width="9" style="42" customWidth="1"/>
    <col min="4859" max="4859" width="29.625" style="42" customWidth="1"/>
    <col min="4860" max="4860" width="12.75" style="42"/>
    <col min="4861" max="4861" width="29.75" style="42" customWidth="1"/>
    <col min="4862" max="4862" width="17" style="42" customWidth="1"/>
    <col min="4863" max="4863" width="37" style="42" customWidth="1"/>
    <col min="4864" max="4864" width="17.375" style="42" customWidth="1"/>
    <col min="4865" max="5114" width="9" style="42" customWidth="1"/>
    <col min="5115" max="5115" width="29.625" style="42" customWidth="1"/>
    <col min="5116" max="5116" width="12.75" style="42"/>
    <col min="5117" max="5117" width="29.75" style="42" customWidth="1"/>
    <col min="5118" max="5118" width="17" style="42" customWidth="1"/>
    <col min="5119" max="5119" width="37" style="42" customWidth="1"/>
    <col min="5120" max="5120" width="17.375" style="42" customWidth="1"/>
    <col min="5121" max="5370" width="9" style="42" customWidth="1"/>
    <col min="5371" max="5371" width="29.625" style="42" customWidth="1"/>
    <col min="5372" max="5372" width="12.75" style="42"/>
    <col min="5373" max="5373" width="29.75" style="42" customWidth="1"/>
    <col min="5374" max="5374" width="17" style="42" customWidth="1"/>
    <col min="5375" max="5375" width="37" style="42" customWidth="1"/>
    <col min="5376" max="5376" width="17.375" style="42" customWidth="1"/>
    <col min="5377" max="5626" width="9" style="42" customWidth="1"/>
    <col min="5627" max="5627" width="29.625" style="42" customWidth="1"/>
    <col min="5628" max="5628" width="12.75" style="42"/>
    <col min="5629" max="5629" width="29.75" style="42" customWidth="1"/>
    <col min="5630" max="5630" width="17" style="42" customWidth="1"/>
    <col min="5631" max="5631" width="37" style="42" customWidth="1"/>
    <col min="5632" max="5632" width="17.375" style="42" customWidth="1"/>
    <col min="5633" max="5882" width="9" style="42" customWidth="1"/>
    <col min="5883" max="5883" width="29.625" style="42" customWidth="1"/>
    <col min="5884" max="5884" width="12.75" style="42"/>
    <col min="5885" max="5885" width="29.75" style="42" customWidth="1"/>
    <col min="5886" max="5886" width="17" style="42" customWidth="1"/>
    <col min="5887" max="5887" width="37" style="42" customWidth="1"/>
    <col min="5888" max="5888" width="17.375" style="42" customWidth="1"/>
    <col min="5889" max="6138" width="9" style="42" customWidth="1"/>
    <col min="6139" max="6139" width="29.625" style="42" customWidth="1"/>
    <col min="6140" max="6140" width="12.75" style="42"/>
    <col min="6141" max="6141" width="29.75" style="42" customWidth="1"/>
    <col min="6142" max="6142" width="17" style="42" customWidth="1"/>
    <col min="6143" max="6143" width="37" style="42" customWidth="1"/>
    <col min="6144" max="6144" width="17.375" style="42" customWidth="1"/>
    <col min="6145" max="6394" width="9" style="42" customWidth="1"/>
    <col min="6395" max="6395" width="29.625" style="42" customWidth="1"/>
    <col min="6396" max="6396" width="12.75" style="42"/>
    <col min="6397" max="6397" width="29.75" style="42" customWidth="1"/>
    <col min="6398" max="6398" width="17" style="42" customWidth="1"/>
    <col min="6399" max="6399" width="37" style="42" customWidth="1"/>
    <col min="6400" max="6400" width="17.375" style="42" customWidth="1"/>
    <col min="6401" max="6650" width="9" style="42" customWidth="1"/>
    <col min="6651" max="6651" width="29.625" style="42" customWidth="1"/>
    <col min="6652" max="6652" width="12.75" style="42"/>
    <col min="6653" max="6653" width="29.75" style="42" customWidth="1"/>
    <col min="6654" max="6654" width="17" style="42" customWidth="1"/>
    <col min="6655" max="6655" width="37" style="42" customWidth="1"/>
    <col min="6656" max="6656" width="17.375" style="42" customWidth="1"/>
    <col min="6657" max="6906" width="9" style="42" customWidth="1"/>
    <col min="6907" max="6907" width="29.625" style="42" customWidth="1"/>
    <col min="6908" max="6908" width="12.75" style="42"/>
    <col min="6909" max="6909" width="29.75" style="42" customWidth="1"/>
    <col min="6910" max="6910" width="17" style="42" customWidth="1"/>
    <col min="6911" max="6911" width="37" style="42" customWidth="1"/>
    <col min="6912" max="6912" width="17.375" style="42" customWidth="1"/>
    <col min="6913" max="7162" width="9" style="42" customWidth="1"/>
    <col min="7163" max="7163" width="29.625" style="42" customWidth="1"/>
    <col min="7164" max="7164" width="12.75" style="42"/>
    <col min="7165" max="7165" width="29.75" style="42" customWidth="1"/>
    <col min="7166" max="7166" width="17" style="42" customWidth="1"/>
    <col min="7167" max="7167" width="37" style="42" customWidth="1"/>
    <col min="7168" max="7168" width="17.375" style="42" customWidth="1"/>
    <col min="7169" max="7418" width="9" style="42" customWidth="1"/>
    <col min="7419" max="7419" width="29.625" style="42" customWidth="1"/>
    <col min="7420" max="7420" width="12.75" style="42"/>
    <col min="7421" max="7421" width="29.75" style="42" customWidth="1"/>
    <col min="7422" max="7422" width="17" style="42" customWidth="1"/>
    <col min="7423" max="7423" width="37" style="42" customWidth="1"/>
    <col min="7424" max="7424" width="17.375" style="42" customWidth="1"/>
    <col min="7425" max="7674" width="9" style="42" customWidth="1"/>
    <col min="7675" max="7675" width="29.625" style="42" customWidth="1"/>
    <col min="7676" max="7676" width="12.75" style="42"/>
    <col min="7677" max="7677" width="29.75" style="42" customWidth="1"/>
    <col min="7678" max="7678" width="17" style="42" customWidth="1"/>
    <col min="7679" max="7679" width="37" style="42" customWidth="1"/>
    <col min="7680" max="7680" width="17.375" style="42" customWidth="1"/>
    <col min="7681" max="7930" width="9" style="42" customWidth="1"/>
    <col min="7931" max="7931" width="29.625" style="42" customWidth="1"/>
    <col min="7932" max="7932" width="12.75" style="42"/>
    <col min="7933" max="7933" width="29.75" style="42" customWidth="1"/>
    <col min="7934" max="7934" width="17" style="42" customWidth="1"/>
    <col min="7935" max="7935" width="37" style="42" customWidth="1"/>
    <col min="7936" max="7936" width="17.375" style="42" customWidth="1"/>
    <col min="7937" max="8186" width="9" style="42" customWidth="1"/>
    <col min="8187" max="8187" width="29.625" style="42" customWidth="1"/>
    <col min="8188" max="8188" width="12.75" style="42"/>
    <col min="8189" max="8189" width="29.75" style="42" customWidth="1"/>
    <col min="8190" max="8190" width="17" style="42" customWidth="1"/>
    <col min="8191" max="8191" width="37" style="42" customWidth="1"/>
    <col min="8192" max="8192" width="17.375" style="42" customWidth="1"/>
    <col min="8193" max="8442" width="9" style="42" customWidth="1"/>
    <col min="8443" max="8443" width="29.625" style="42" customWidth="1"/>
    <col min="8444" max="8444" width="12.75" style="42"/>
    <col min="8445" max="8445" width="29.75" style="42" customWidth="1"/>
    <col min="8446" max="8446" width="17" style="42" customWidth="1"/>
    <col min="8447" max="8447" width="37" style="42" customWidth="1"/>
    <col min="8448" max="8448" width="17.375" style="42" customWidth="1"/>
    <col min="8449" max="8698" width="9" style="42" customWidth="1"/>
    <col min="8699" max="8699" width="29.625" style="42" customWidth="1"/>
    <col min="8700" max="8700" width="12.75" style="42"/>
    <col min="8701" max="8701" width="29.75" style="42" customWidth="1"/>
    <col min="8702" max="8702" width="17" style="42" customWidth="1"/>
    <col min="8703" max="8703" width="37" style="42" customWidth="1"/>
    <col min="8704" max="8704" width="17.375" style="42" customWidth="1"/>
    <col min="8705" max="8954" width="9" style="42" customWidth="1"/>
    <col min="8955" max="8955" width="29.625" style="42" customWidth="1"/>
    <col min="8956" max="8956" width="12.75" style="42"/>
    <col min="8957" max="8957" width="29.75" style="42" customWidth="1"/>
    <col min="8958" max="8958" width="17" style="42" customWidth="1"/>
    <col min="8959" max="8959" width="37" style="42" customWidth="1"/>
    <col min="8960" max="8960" width="17.375" style="42" customWidth="1"/>
    <col min="8961" max="9210" width="9" style="42" customWidth="1"/>
    <col min="9211" max="9211" width="29.625" style="42" customWidth="1"/>
    <col min="9212" max="9212" width="12.75" style="42"/>
    <col min="9213" max="9213" width="29.75" style="42" customWidth="1"/>
    <col min="9214" max="9214" width="17" style="42" customWidth="1"/>
    <col min="9215" max="9215" width="37" style="42" customWidth="1"/>
    <col min="9216" max="9216" width="17.375" style="42" customWidth="1"/>
    <col min="9217" max="9466" width="9" style="42" customWidth="1"/>
    <col min="9467" max="9467" width="29.625" style="42" customWidth="1"/>
    <col min="9468" max="9468" width="12.75" style="42"/>
    <col min="9469" max="9469" width="29.75" style="42" customWidth="1"/>
    <col min="9470" max="9470" width="17" style="42" customWidth="1"/>
    <col min="9471" max="9471" width="37" style="42" customWidth="1"/>
    <col min="9472" max="9472" width="17.375" style="42" customWidth="1"/>
    <col min="9473" max="9722" width="9" style="42" customWidth="1"/>
    <col min="9723" max="9723" width="29.625" style="42" customWidth="1"/>
    <col min="9724" max="9724" width="12.75" style="42"/>
    <col min="9725" max="9725" width="29.75" style="42" customWidth="1"/>
    <col min="9726" max="9726" width="17" style="42" customWidth="1"/>
    <col min="9727" max="9727" width="37" style="42" customWidth="1"/>
    <col min="9728" max="9728" width="17.375" style="42" customWidth="1"/>
    <col min="9729" max="9978" width="9" style="42" customWidth="1"/>
    <col min="9979" max="9979" width="29.625" style="42" customWidth="1"/>
    <col min="9980" max="9980" width="12.75" style="42"/>
    <col min="9981" max="9981" width="29.75" style="42" customWidth="1"/>
    <col min="9982" max="9982" width="17" style="42" customWidth="1"/>
    <col min="9983" max="9983" width="37" style="42" customWidth="1"/>
    <col min="9984" max="9984" width="17.375" style="42" customWidth="1"/>
    <col min="9985" max="10234" width="9" style="42" customWidth="1"/>
    <col min="10235" max="10235" width="29.625" style="42" customWidth="1"/>
    <col min="10236" max="10236" width="12.75" style="42"/>
    <col min="10237" max="10237" width="29.75" style="42" customWidth="1"/>
    <col min="10238" max="10238" width="17" style="42" customWidth="1"/>
    <col min="10239" max="10239" width="37" style="42" customWidth="1"/>
    <col min="10240" max="10240" width="17.375" style="42" customWidth="1"/>
    <col min="10241" max="10490" width="9" style="42" customWidth="1"/>
    <col min="10491" max="10491" width="29.625" style="42" customWidth="1"/>
    <col min="10492" max="10492" width="12.75" style="42"/>
    <col min="10493" max="10493" width="29.75" style="42" customWidth="1"/>
    <col min="10494" max="10494" width="17" style="42" customWidth="1"/>
    <col min="10495" max="10495" width="37" style="42" customWidth="1"/>
    <col min="10496" max="10496" width="17.375" style="42" customWidth="1"/>
    <col min="10497" max="10746" width="9" style="42" customWidth="1"/>
    <col min="10747" max="10747" width="29.625" style="42" customWidth="1"/>
    <col min="10748" max="10748" width="12.75" style="42"/>
    <col min="10749" max="10749" width="29.75" style="42" customWidth="1"/>
    <col min="10750" max="10750" width="17" style="42" customWidth="1"/>
    <col min="10751" max="10751" width="37" style="42" customWidth="1"/>
    <col min="10752" max="10752" width="17.375" style="42" customWidth="1"/>
    <col min="10753" max="11002" width="9" style="42" customWidth="1"/>
    <col min="11003" max="11003" width="29.625" style="42" customWidth="1"/>
    <col min="11004" max="11004" width="12.75" style="42"/>
    <col min="11005" max="11005" width="29.75" style="42" customWidth="1"/>
    <col min="11006" max="11006" width="17" style="42" customWidth="1"/>
    <col min="11007" max="11007" width="37" style="42" customWidth="1"/>
    <col min="11008" max="11008" width="17.375" style="42" customWidth="1"/>
    <col min="11009" max="11258" width="9" style="42" customWidth="1"/>
    <col min="11259" max="11259" width="29.625" style="42" customWidth="1"/>
    <col min="11260" max="11260" width="12.75" style="42"/>
    <col min="11261" max="11261" width="29.75" style="42" customWidth="1"/>
    <col min="11262" max="11262" width="17" style="42" customWidth="1"/>
    <col min="11263" max="11263" width="37" style="42" customWidth="1"/>
    <col min="11264" max="11264" width="17.375" style="42" customWidth="1"/>
    <col min="11265" max="11514" width="9" style="42" customWidth="1"/>
    <col min="11515" max="11515" width="29.625" style="42" customWidth="1"/>
    <col min="11516" max="11516" width="12.75" style="42"/>
    <col min="11517" max="11517" width="29.75" style="42" customWidth="1"/>
    <col min="11518" max="11518" width="17" style="42" customWidth="1"/>
    <col min="11519" max="11519" width="37" style="42" customWidth="1"/>
    <col min="11520" max="11520" width="17.375" style="42" customWidth="1"/>
    <col min="11521" max="11770" width="9" style="42" customWidth="1"/>
    <col min="11771" max="11771" width="29.625" style="42" customWidth="1"/>
    <col min="11772" max="11772" width="12.75" style="42"/>
    <col min="11773" max="11773" width="29.75" style="42" customWidth="1"/>
    <col min="11774" max="11774" width="17" style="42" customWidth="1"/>
    <col min="11775" max="11775" width="37" style="42" customWidth="1"/>
    <col min="11776" max="11776" width="17.375" style="42" customWidth="1"/>
    <col min="11777" max="12026" width="9" style="42" customWidth="1"/>
    <col min="12027" max="12027" width="29.625" style="42" customWidth="1"/>
    <col min="12028" max="12028" width="12.75" style="42"/>
    <col min="12029" max="12029" width="29.75" style="42" customWidth="1"/>
    <col min="12030" max="12030" width="17" style="42" customWidth="1"/>
    <col min="12031" max="12031" width="37" style="42" customWidth="1"/>
    <col min="12032" max="12032" width="17.375" style="42" customWidth="1"/>
    <col min="12033" max="12282" width="9" style="42" customWidth="1"/>
    <col min="12283" max="12283" width="29.625" style="42" customWidth="1"/>
    <col min="12284" max="12284" width="12.75" style="42"/>
    <col min="12285" max="12285" width="29.75" style="42" customWidth="1"/>
    <col min="12286" max="12286" width="17" style="42" customWidth="1"/>
    <col min="12287" max="12287" width="37" style="42" customWidth="1"/>
    <col min="12288" max="12288" width="17.375" style="42" customWidth="1"/>
    <col min="12289" max="12538" width="9" style="42" customWidth="1"/>
    <col min="12539" max="12539" width="29.625" style="42" customWidth="1"/>
    <col min="12540" max="12540" width="12.75" style="42"/>
    <col min="12541" max="12541" width="29.75" style="42" customWidth="1"/>
    <col min="12542" max="12542" width="17" style="42" customWidth="1"/>
    <col min="12543" max="12543" width="37" style="42" customWidth="1"/>
    <col min="12544" max="12544" width="17.375" style="42" customWidth="1"/>
    <col min="12545" max="12794" width="9" style="42" customWidth="1"/>
    <col min="12795" max="12795" width="29.625" style="42" customWidth="1"/>
    <col min="12796" max="12796" width="12.75" style="42"/>
    <col min="12797" max="12797" width="29.75" style="42" customWidth="1"/>
    <col min="12798" max="12798" width="17" style="42" customWidth="1"/>
    <col min="12799" max="12799" width="37" style="42" customWidth="1"/>
    <col min="12800" max="12800" width="17.375" style="42" customWidth="1"/>
    <col min="12801" max="13050" width="9" style="42" customWidth="1"/>
    <col min="13051" max="13051" width="29.625" style="42" customWidth="1"/>
    <col min="13052" max="13052" width="12.75" style="42"/>
    <col min="13053" max="13053" width="29.75" style="42" customWidth="1"/>
    <col min="13054" max="13054" width="17" style="42" customWidth="1"/>
    <col min="13055" max="13055" width="37" style="42" customWidth="1"/>
    <col min="13056" max="13056" width="17.375" style="42" customWidth="1"/>
    <col min="13057" max="13306" width="9" style="42" customWidth="1"/>
    <col min="13307" max="13307" width="29.625" style="42" customWidth="1"/>
    <col min="13308" max="13308" width="12.75" style="42"/>
    <col min="13309" max="13309" width="29.75" style="42" customWidth="1"/>
    <col min="13310" max="13310" width="17" style="42" customWidth="1"/>
    <col min="13311" max="13311" width="37" style="42" customWidth="1"/>
    <col min="13312" max="13312" width="17.375" style="42" customWidth="1"/>
    <col min="13313" max="13562" width="9" style="42" customWidth="1"/>
    <col min="13563" max="13563" width="29.625" style="42" customWidth="1"/>
    <col min="13564" max="13564" width="12.75" style="42"/>
    <col min="13565" max="13565" width="29.75" style="42" customWidth="1"/>
    <col min="13566" max="13566" width="17" style="42" customWidth="1"/>
    <col min="13567" max="13567" width="37" style="42" customWidth="1"/>
    <col min="13568" max="13568" width="17.375" style="42" customWidth="1"/>
    <col min="13569" max="13818" width="9" style="42" customWidth="1"/>
    <col min="13819" max="13819" width="29.625" style="42" customWidth="1"/>
    <col min="13820" max="13820" width="12.75" style="42"/>
    <col min="13821" max="13821" width="29.75" style="42" customWidth="1"/>
    <col min="13822" max="13822" width="17" style="42" customWidth="1"/>
    <col min="13823" max="13823" width="37" style="42" customWidth="1"/>
    <col min="13824" max="13824" width="17.375" style="42" customWidth="1"/>
    <col min="13825" max="14074" width="9" style="42" customWidth="1"/>
    <col min="14075" max="14075" width="29.625" style="42" customWidth="1"/>
    <col min="14076" max="14076" width="12.75" style="42"/>
    <col min="14077" max="14077" width="29.75" style="42" customWidth="1"/>
    <col min="14078" max="14078" width="17" style="42" customWidth="1"/>
    <col min="14079" max="14079" width="37" style="42" customWidth="1"/>
    <col min="14080" max="14080" width="17.375" style="42" customWidth="1"/>
    <col min="14081" max="14330" width="9" style="42" customWidth="1"/>
    <col min="14331" max="14331" width="29.625" style="42" customWidth="1"/>
    <col min="14332" max="14332" width="12.75" style="42"/>
    <col min="14333" max="14333" width="29.75" style="42" customWidth="1"/>
    <col min="14334" max="14334" width="17" style="42" customWidth="1"/>
    <col min="14335" max="14335" width="37" style="42" customWidth="1"/>
    <col min="14336" max="14336" width="17.375" style="42" customWidth="1"/>
    <col min="14337" max="14586" width="9" style="42" customWidth="1"/>
    <col min="14587" max="14587" width="29.625" style="42" customWidth="1"/>
    <col min="14588" max="14588" width="12.75" style="42"/>
    <col min="14589" max="14589" width="29.75" style="42" customWidth="1"/>
    <col min="14590" max="14590" width="17" style="42" customWidth="1"/>
    <col min="14591" max="14591" width="37" style="42" customWidth="1"/>
    <col min="14592" max="14592" width="17.375" style="42" customWidth="1"/>
    <col min="14593" max="14842" width="9" style="42" customWidth="1"/>
    <col min="14843" max="14843" width="29.625" style="42" customWidth="1"/>
    <col min="14844" max="14844" width="12.75" style="42"/>
    <col min="14845" max="14845" width="29.75" style="42" customWidth="1"/>
    <col min="14846" max="14846" width="17" style="42" customWidth="1"/>
    <col min="14847" max="14847" width="37" style="42" customWidth="1"/>
    <col min="14848" max="14848" width="17.375" style="42" customWidth="1"/>
    <col min="14849" max="15098" width="9" style="42" customWidth="1"/>
    <col min="15099" max="15099" width="29.625" style="42" customWidth="1"/>
    <col min="15100" max="15100" width="12.75" style="42"/>
    <col min="15101" max="15101" width="29.75" style="42" customWidth="1"/>
    <col min="15102" max="15102" width="17" style="42" customWidth="1"/>
    <col min="15103" max="15103" width="37" style="42" customWidth="1"/>
    <col min="15104" max="15104" width="17.375" style="42" customWidth="1"/>
    <col min="15105" max="15354" width="9" style="42" customWidth="1"/>
    <col min="15355" max="15355" width="29.625" style="42" customWidth="1"/>
    <col min="15356" max="15356" width="12.75" style="42"/>
    <col min="15357" max="15357" width="29.75" style="42" customWidth="1"/>
    <col min="15358" max="15358" width="17" style="42" customWidth="1"/>
    <col min="15359" max="15359" width="37" style="42" customWidth="1"/>
    <col min="15360" max="15360" width="17.375" style="42" customWidth="1"/>
    <col min="15361" max="15610" width="9" style="42" customWidth="1"/>
    <col min="15611" max="15611" width="29.625" style="42" customWidth="1"/>
    <col min="15612" max="15612" width="12.75" style="42"/>
    <col min="15613" max="15613" width="29.75" style="42" customWidth="1"/>
    <col min="15614" max="15614" width="17" style="42" customWidth="1"/>
    <col min="15615" max="15615" width="37" style="42" customWidth="1"/>
    <col min="15616" max="15616" width="17.375" style="42" customWidth="1"/>
    <col min="15617" max="15866" width="9" style="42" customWidth="1"/>
    <col min="15867" max="15867" width="29.625" style="42" customWidth="1"/>
    <col min="15868" max="15868" width="12.75" style="42"/>
    <col min="15869" max="15869" width="29.75" style="42" customWidth="1"/>
    <col min="15870" max="15870" width="17" style="42" customWidth="1"/>
    <col min="15871" max="15871" width="37" style="42" customWidth="1"/>
    <col min="15872" max="15872" width="17.375" style="42" customWidth="1"/>
    <col min="15873" max="16122" width="9" style="42" customWidth="1"/>
    <col min="16123" max="16123" width="29.625" style="42" customWidth="1"/>
    <col min="16124" max="16124" width="12.75" style="42"/>
    <col min="16125" max="16125" width="29.75" style="42" customWidth="1"/>
    <col min="16126" max="16126" width="17" style="42" customWidth="1"/>
    <col min="16127" max="16127" width="37" style="42" customWidth="1"/>
    <col min="16128" max="16128" width="17.375" style="42" customWidth="1"/>
    <col min="16129" max="16378" width="9" style="42" customWidth="1"/>
    <col min="16379" max="16379" width="29.625" style="42" customWidth="1"/>
    <col min="16380" max="16384" width="12.75" style="42"/>
  </cols>
  <sheetData>
    <row r="1" ht="18.75" spans="1:4">
      <c r="A1" s="3" t="s">
        <v>2565</v>
      </c>
      <c r="B1" s="3"/>
      <c r="C1" s="46"/>
      <c r="D1" s="47"/>
    </row>
    <row r="2" ht="30" customHeight="1" spans="1:4">
      <c r="A2" s="22" t="s">
        <v>2566</v>
      </c>
      <c r="B2" s="22"/>
      <c r="C2" s="22"/>
      <c r="D2" s="22"/>
    </row>
    <row r="3" s="41" customFormat="1" ht="21.95" customHeight="1" spans="1:4">
      <c r="A3" s="48"/>
      <c r="B3" s="49"/>
      <c r="C3" s="50"/>
      <c r="D3" s="51" t="s">
        <v>35</v>
      </c>
    </row>
    <row r="4" s="41" customFormat="1" ht="24" customHeight="1" spans="1:4">
      <c r="A4" s="52" t="s">
        <v>2230</v>
      </c>
      <c r="B4" s="52" t="s">
        <v>37</v>
      </c>
      <c r="C4" s="52" t="s">
        <v>114</v>
      </c>
      <c r="D4" s="53" t="s">
        <v>37</v>
      </c>
    </row>
    <row r="5" s="41" customFormat="1" ht="24" customHeight="1" spans="1:4">
      <c r="A5" s="52" t="s">
        <v>44</v>
      </c>
      <c r="B5" s="54">
        <f>B6+B19</f>
        <v>0</v>
      </c>
      <c r="C5" s="52" t="s">
        <v>44</v>
      </c>
      <c r="D5" s="55">
        <f>B5</f>
        <v>0</v>
      </c>
    </row>
    <row r="6" s="41" customFormat="1" ht="24" customHeight="1" spans="1:4">
      <c r="A6" s="56" t="s">
        <v>45</v>
      </c>
      <c r="B6" s="55">
        <f>SUM(B7:B10)</f>
        <v>0</v>
      </c>
      <c r="C6" s="57" t="s">
        <v>46</v>
      </c>
      <c r="D6" s="55">
        <f>D7+D11+D14+D17</f>
        <v>0</v>
      </c>
    </row>
    <row r="7" s="41" customFormat="1" ht="20.1" customHeight="1" spans="1:5">
      <c r="A7" s="58" t="s">
        <v>2327</v>
      </c>
      <c r="B7" s="33"/>
      <c r="C7" s="59" t="s">
        <v>2328</v>
      </c>
      <c r="D7" s="33"/>
      <c r="E7" s="60"/>
    </row>
    <row r="8" s="41" customFormat="1" ht="20.1" customHeight="1" spans="1:5">
      <c r="A8" s="58" t="s">
        <v>2329</v>
      </c>
      <c r="B8" s="33"/>
      <c r="C8" s="61" t="s">
        <v>2567</v>
      </c>
      <c r="D8" s="33"/>
      <c r="E8" s="60"/>
    </row>
    <row r="9" s="41" customFormat="1" ht="20.1" customHeight="1" spans="1:4">
      <c r="A9" s="58" t="s">
        <v>2331</v>
      </c>
      <c r="B9" s="33"/>
      <c r="C9" s="61" t="s">
        <v>2568</v>
      </c>
      <c r="D9" s="33"/>
    </row>
    <row r="10" s="41" customFormat="1" ht="20.1" customHeight="1" spans="1:4">
      <c r="A10" s="58" t="s">
        <v>2333</v>
      </c>
      <c r="B10" s="33"/>
      <c r="C10" s="61" t="s">
        <v>2569</v>
      </c>
      <c r="D10" s="33"/>
    </row>
    <row r="11" s="41" customFormat="1" ht="20.1" customHeight="1" spans="1:6">
      <c r="A11" s="62"/>
      <c r="B11" s="63"/>
      <c r="C11" s="59" t="s">
        <v>2336</v>
      </c>
      <c r="D11" s="33"/>
      <c r="E11" s="60"/>
      <c r="F11" s="64"/>
    </row>
    <row r="12" s="41" customFormat="1" ht="20.1" customHeight="1" spans="1:6">
      <c r="A12" s="65"/>
      <c r="B12" s="63"/>
      <c r="C12" s="61" t="s">
        <v>2337</v>
      </c>
      <c r="D12" s="33"/>
      <c r="F12" s="64"/>
    </row>
    <row r="13" s="41" customFormat="1" ht="20.1" customHeight="1" spans="1:6">
      <c r="A13" s="65"/>
      <c r="B13" s="63"/>
      <c r="C13" s="61" t="s">
        <v>2570</v>
      </c>
      <c r="D13" s="33"/>
      <c r="F13" s="64"/>
    </row>
    <row r="14" s="41" customFormat="1" ht="20.1" customHeight="1" spans="1:6">
      <c r="A14" s="66"/>
      <c r="B14" s="67"/>
      <c r="C14" s="59" t="s">
        <v>2571</v>
      </c>
      <c r="D14" s="33"/>
      <c r="F14" s="64"/>
    </row>
    <row r="15" s="41" customFormat="1" ht="20.1" customHeight="1" spans="1:4">
      <c r="A15" s="66"/>
      <c r="B15" s="67"/>
      <c r="C15" s="61" t="s">
        <v>2572</v>
      </c>
      <c r="D15" s="33"/>
    </row>
    <row r="16" s="41" customFormat="1" ht="20.1" customHeight="1" spans="1:4">
      <c r="A16" s="68"/>
      <c r="B16" s="63"/>
      <c r="C16" s="69" t="s">
        <v>2573</v>
      </c>
      <c r="D16" s="33"/>
    </row>
    <row r="17" s="41" customFormat="1" ht="20.1" customHeight="1" spans="1:4">
      <c r="A17" s="68"/>
      <c r="B17" s="63"/>
      <c r="C17" s="59" t="s">
        <v>2341</v>
      </c>
      <c r="D17" s="33"/>
    </row>
    <row r="18" s="41" customFormat="1" ht="20.1" customHeight="1" spans="1:4">
      <c r="A18" s="68"/>
      <c r="B18" s="63"/>
      <c r="C18" s="61" t="s">
        <v>2574</v>
      </c>
      <c r="D18" s="33"/>
    </row>
    <row r="19" s="41" customFormat="1" ht="20.1" customHeight="1" spans="1:5">
      <c r="A19" s="70" t="s">
        <v>89</v>
      </c>
      <c r="B19" s="71">
        <f>B20</f>
        <v>0</v>
      </c>
      <c r="C19" s="70" t="s">
        <v>90</v>
      </c>
      <c r="D19" s="55">
        <f>D20</f>
        <v>0</v>
      </c>
      <c r="E19" s="72"/>
    </row>
    <row r="20" s="41" customFormat="1" ht="20.1" customHeight="1" spans="1:4">
      <c r="A20" s="58" t="s">
        <v>2575</v>
      </c>
      <c r="B20" s="33"/>
      <c r="C20" s="58" t="s">
        <v>2576</v>
      </c>
      <c r="D20" s="33"/>
    </row>
    <row r="21" ht="59.25" customHeight="1" spans="1:4">
      <c r="A21" s="73" t="s">
        <v>2577</v>
      </c>
      <c r="B21" s="73"/>
      <c r="C21" s="73"/>
      <c r="D21" s="73"/>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showZeros="0" workbookViewId="0">
      <selection activeCell="G7" sqref="G7"/>
    </sheetView>
  </sheetViews>
  <sheetFormatPr defaultColWidth="9" defaultRowHeight="14.25" outlineLevelCol="3"/>
  <cols>
    <col min="1" max="1" width="38.125" style="20" customWidth="1"/>
    <col min="2" max="2" width="10.125" style="21" customWidth="1"/>
    <col min="3" max="3" width="40.375" style="21" customWidth="1"/>
    <col min="4" max="4" width="9.625" style="21" customWidth="1"/>
    <col min="5" max="247" width="9" style="21"/>
    <col min="248" max="248" width="36.75" style="21" customWidth="1"/>
    <col min="249" max="249" width="11.625" style="21" customWidth="1"/>
    <col min="250" max="250" width="8.125" style="21" customWidth="1"/>
    <col min="251" max="251" width="36.5" style="21" customWidth="1"/>
    <col min="252" max="252" width="10.75" style="21" customWidth="1"/>
    <col min="253" max="253" width="8.125" style="21" customWidth="1"/>
    <col min="254" max="254" width="9.125" style="21" customWidth="1"/>
    <col min="255" max="258" width="9" style="21" hidden="1" customWidth="1"/>
    <col min="259" max="503" width="9" style="21"/>
    <col min="504" max="504" width="36.75" style="21" customWidth="1"/>
    <col min="505" max="505" width="11.625" style="21" customWidth="1"/>
    <col min="506" max="506" width="8.125" style="21" customWidth="1"/>
    <col min="507" max="507" width="36.5" style="21" customWidth="1"/>
    <col min="508" max="508" width="10.75" style="21" customWidth="1"/>
    <col min="509" max="509" width="8.125" style="21" customWidth="1"/>
    <col min="510" max="510" width="9.125" style="21" customWidth="1"/>
    <col min="511" max="514" width="9" style="21" hidden="1" customWidth="1"/>
    <col min="515" max="759" width="9" style="21"/>
    <col min="760" max="760" width="36.75" style="21" customWidth="1"/>
    <col min="761" max="761" width="11.625" style="21" customWidth="1"/>
    <col min="762" max="762" width="8.125" style="21" customWidth="1"/>
    <col min="763" max="763" width="36.5" style="21" customWidth="1"/>
    <col min="764" max="764" width="10.75" style="21" customWidth="1"/>
    <col min="765" max="765" width="8.125" style="21" customWidth="1"/>
    <col min="766" max="766" width="9.125" style="21" customWidth="1"/>
    <col min="767" max="770" width="9" style="21" hidden="1" customWidth="1"/>
    <col min="771" max="1015" width="9" style="21"/>
    <col min="1016" max="1016" width="36.75" style="21" customWidth="1"/>
    <col min="1017" max="1017" width="11.625" style="21" customWidth="1"/>
    <col min="1018" max="1018" width="8.125" style="21" customWidth="1"/>
    <col min="1019" max="1019" width="36.5" style="21" customWidth="1"/>
    <col min="1020" max="1020" width="10.75" style="21" customWidth="1"/>
    <col min="1021" max="1021" width="8.125" style="21" customWidth="1"/>
    <col min="1022" max="1022" width="9.125" style="21" customWidth="1"/>
    <col min="1023" max="1026" width="9" style="21" hidden="1" customWidth="1"/>
    <col min="1027" max="1271" width="9" style="21"/>
    <col min="1272" max="1272" width="36.75" style="21" customWidth="1"/>
    <col min="1273" max="1273" width="11.625" style="21" customWidth="1"/>
    <col min="1274" max="1274" width="8.125" style="21" customWidth="1"/>
    <col min="1275" max="1275" width="36.5" style="21" customWidth="1"/>
    <col min="1276" max="1276" width="10.75" style="21" customWidth="1"/>
    <col min="1277" max="1277" width="8.125" style="21" customWidth="1"/>
    <col min="1278" max="1278" width="9.125" style="21" customWidth="1"/>
    <col min="1279" max="1282" width="9" style="21" hidden="1" customWidth="1"/>
    <col min="1283" max="1527" width="9" style="21"/>
    <col min="1528" max="1528" width="36.75" style="21" customWidth="1"/>
    <col min="1529" max="1529" width="11.625" style="21" customWidth="1"/>
    <col min="1530" max="1530" width="8.125" style="21" customWidth="1"/>
    <col min="1531" max="1531" width="36.5" style="21" customWidth="1"/>
    <col min="1532" max="1532" width="10.75" style="21" customWidth="1"/>
    <col min="1533" max="1533" width="8.125" style="21" customWidth="1"/>
    <col min="1534" max="1534" width="9.125" style="21" customWidth="1"/>
    <col min="1535" max="1538" width="9" style="21" hidden="1" customWidth="1"/>
    <col min="1539" max="1783" width="9" style="21"/>
    <col min="1784" max="1784" width="36.75" style="21" customWidth="1"/>
    <col min="1785" max="1785" width="11.625" style="21" customWidth="1"/>
    <col min="1786" max="1786" width="8.125" style="21" customWidth="1"/>
    <col min="1787" max="1787" width="36.5" style="21" customWidth="1"/>
    <col min="1788" max="1788" width="10.75" style="21" customWidth="1"/>
    <col min="1789" max="1789" width="8.125" style="21" customWidth="1"/>
    <col min="1790" max="1790" width="9.125" style="21" customWidth="1"/>
    <col min="1791" max="1794" width="9" style="21" hidden="1" customWidth="1"/>
    <col min="1795" max="2039" width="9" style="21"/>
    <col min="2040" max="2040" width="36.75" style="21" customWidth="1"/>
    <col min="2041" max="2041" width="11.625" style="21" customWidth="1"/>
    <col min="2042" max="2042" width="8.125" style="21" customWidth="1"/>
    <col min="2043" max="2043" width="36.5" style="21" customWidth="1"/>
    <col min="2044" max="2044" width="10.75" style="21" customWidth="1"/>
    <col min="2045" max="2045" width="8.125" style="21" customWidth="1"/>
    <col min="2046" max="2046" width="9.125" style="21" customWidth="1"/>
    <col min="2047" max="2050" width="9" style="21" hidden="1" customWidth="1"/>
    <col min="2051" max="2295" width="9" style="21"/>
    <col min="2296" max="2296" width="36.75" style="21" customWidth="1"/>
    <col min="2297" max="2297" width="11.625" style="21" customWidth="1"/>
    <col min="2298" max="2298" width="8.125" style="21" customWidth="1"/>
    <col min="2299" max="2299" width="36.5" style="21" customWidth="1"/>
    <col min="2300" max="2300" width="10.75" style="21" customWidth="1"/>
    <col min="2301" max="2301" width="8.125" style="21" customWidth="1"/>
    <col min="2302" max="2302" width="9.125" style="21" customWidth="1"/>
    <col min="2303" max="2306" width="9" style="21" hidden="1" customWidth="1"/>
    <col min="2307" max="2551" width="9" style="21"/>
    <col min="2552" max="2552" width="36.75" style="21" customWidth="1"/>
    <col min="2553" max="2553" width="11.625" style="21" customWidth="1"/>
    <col min="2554" max="2554" width="8.125" style="21" customWidth="1"/>
    <col min="2555" max="2555" width="36.5" style="21" customWidth="1"/>
    <col min="2556" max="2556" width="10.75" style="21" customWidth="1"/>
    <col min="2557" max="2557" width="8.125" style="21" customWidth="1"/>
    <col min="2558" max="2558" width="9.125" style="21" customWidth="1"/>
    <col min="2559" max="2562" width="9" style="21" hidden="1" customWidth="1"/>
    <col min="2563" max="2807" width="9" style="21"/>
    <col min="2808" max="2808" width="36.75" style="21" customWidth="1"/>
    <col min="2809" max="2809" width="11.625" style="21" customWidth="1"/>
    <col min="2810" max="2810" width="8.125" style="21" customWidth="1"/>
    <col min="2811" max="2811" width="36.5" style="21" customWidth="1"/>
    <col min="2812" max="2812" width="10.75" style="21" customWidth="1"/>
    <col min="2813" max="2813" width="8.125" style="21" customWidth="1"/>
    <col min="2814" max="2814" width="9.125" style="21" customWidth="1"/>
    <col min="2815" max="2818" width="9" style="21" hidden="1" customWidth="1"/>
    <col min="2819" max="3063" width="9" style="21"/>
    <col min="3064" max="3064" width="36.75" style="21" customWidth="1"/>
    <col min="3065" max="3065" width="11.625" style="21" customWidth="1"/>
    <col min="3066" max="3066" width="8.125" style="21" customWidth="1"/>
    <col min="3067" max="3067" width="36.5" style="21" customWidth="1"/>
    <col min="3068" max="3068" width="10.75" style="21" customWidth="1"/>
    <col min="3069" max="3069" width="8.125" style="21" customWidth="1"/>
    <col min="3070" max="3070" width="9.125" style="21" customWidth="1"/>
    <col min="3071" max="3074" width="9" style="21" hidden="1" customWidth="1"/>
    <col min="3075" max="3319" width="9" style="21"/>
    <col min="3320" max="3320" width="36.75" style="21" customWidth="1"/>
    <col min="3321" max="3321" width="11.625" style="21" customWidth="1"/>
    <col min="3322" max="3322" width="8.125" style="21" customWidth="1"/>
    <col min="3323" max="3323" width="36.5" style="21" customWidth="1"/>
    <col min="3324" max="3324" width="10.75" style="21" customWidth="1"/>
    <col min="3325" max="3325" width="8.125" style="21" customWidth="1"/>
    <col min="3326" max="3326" width="9.125" style="21" customWidth="1"/>
    <col min="3327" max="3330" width="9" style="21" hidden="1" customWidth="1"/>
    <col min="3331" max="3575" width="9" style="21"/>
    <col min="3576" max="3576" width="36.75" style="21" customWidth="1"/>
    <col min="3577" max="3577" width="11.625" style="21" customWidth="1"/>
    <col min="3578" max="3578" width="8.125" style="21" customWidth="1"/>
    <col min="3579" max="3579" width="36.5" style="21" customWidth="1"/>
    <col min="3580" max="3580" width="10.75" style="21" customWidth="1"/>
    <col min="3581" max="3581" width="8.125" style="21" customWidth="1"/>
    <col min="3582" max="3582" width="9.125" style="21" customWidth="1"/>
    <col min="3583" max="3586" width="9" style="21" hidden="1" customWidth="1"/>
    <col min="3587" max="3831" width="9" style="21"/>
    <col min="3832" max="3832" width="36.75" style="21" customWidth="1"/>
    <col min="3833" max="3833" width="11.625" style="21" customWidth="1"/>
    <col min="3834" max="3834" width="8.125" style="21" customWidth="1"/>
    <col min="3835" max="3835" width="36.5" style="21" customWidth="1"/>
    <col min="3836" max="3836" width="10.75" style="21" customWidth="1"/>
    <col min="3837" max="3837" width="8.125" style="21" customWidth="1"/>
    <col min="3838" max="3838" width="9.125" style="21" customWidth="1"/>
    <col min="3839" max="3842" width="9" style="21" hidden="1" customWidth="1"/>
    <col min="3843" max="4087" width="9" style="21"/>
    <col min="4088" max="4088" width="36.75" style="21" customWidth="1"/>
    <col min="4089" max="4089" width="11.625" style="21" customWidth="1"/>
    <col min="4090" max="4090" width="8.125" style="21" customWidth="1"/>
    <col min="4091" max="4091" width="36.5" style="21" customWidth="1"/>
    <col min="4092" max="4092" width="10.75" style="21" customWidth="1"/>
    <col min="4093" max="4093" width="8.125" style="21" customWidth="1"/>
    <col min="4094" max="4094" width="9.125" style="21" customWidth="1"/>
    <col min="4095" max="4098" width="9" style="21" hidden="1" customWidth="1"/>
    <col min="4099" max="4343" width="9" style="21"/>
    <col min="4344" max="4344" width="36.75" style="21" customWidth="1"/>
    <col min="4345" max="4345" width="11.625" style="21" customWidth="1"/>
    <col min="4346" max="4346" width="8.125" style="21" customWidth="1"/>
    <col min="4347" max="4347" width="36.5" style="21" customWidth="1"/>
    <col min="4348" max="4348" width="10.75" style="21" customWidth="1"/>
    <col min="4349" max="4349" width="8.125" style="21" customWidth="1"/>
    <col min="4350" max="4350" width="9.125" style="21" customWidth="1"/>
    <col min="4351" max="4354" width="9" style="21" hidden="1" customWidth="1"/>
    <col min="4355" max="4599" width="9" style="21"/>
    <col min="4600" max="4600" width="36.75" style="21" customWidth="1"/>
    <col min="4601" max="4601" width="11.625" style="21" customWidth="1"/>
    <col min="4602" max="4602" width="8.125" style="21" customWidth="1"/>
    <col min="4603" max="4603" width="36.5" style="21" customWidth="1"/>
    <col min="4604" max="4604" width="10.75" style="21" customWidth="1"/>
    <col min="4605" max="4605" width="8.125" style="21" customWidth="1"/>
    <col min="4606" max="4606" width="9.125" style="21" customWidth="1"/>
    <col min="4607" max="4610" width="9" style="21" hidden="1" customWidth="1"/>
    <col min="4611" max="4855" width="9" style="21"/>
    <col min="4856" max="4856" width="36.75" style="21" customWidth="1"/>
    <col min="4857" max="4857" width="11.625" style="21" customWidth="1"/>
    <col min="4858" max="4858" width="8.125" style="21" customWidth="1"/>
    <col min="4859" max="4859" width="36.5" style="21" customWidth="1"/>
    <col min="4860" max="4860" width="10.75" style="21" customWidth="1"/>
    <col min="4861" max="4861" width="8.125" style="21" customWidth="1"/>
    <col min="4862" max="4862" width="9.125" style="21" customWidth="1"/>
    <col min="4863" max="4866" width="9" style="21" hidden="1" customWidth="1"/>
    <col min="4867" max="5111" width="9" style="21"/>
    <col min="5112" max="5112" width="36.75" style="21" customWidth="1"/>
    <col min="5113" max="5113" width="11.625" style="21" customWidth="1"/>
    <col min="5114" max="5114" width="8.125" style="21" customWidth="1"/>
    <col min="5115" max="5115" width="36.5" style="21" customWidth="1"/>
    <col min="5116" max="5116" width="10.75" style="21" customWidth="1"/>
    <col min="5117" max="5117" width="8.125" style="21" customWidth="1"/>
    <col min="5118" max="5118" width="9.125" style="21" customWidth="1"/>
    <col min="5119" max="5122" width="9" style="21" hidden="1" customWidth="1"/>
    <col min="5123" max="5367" width="9" style="21"/>
    <col min="5368" max="5368" width="36.75" style="21" customWidth="1"/>
    <col min="5369" max="5369" width="11.625" style="21" customWidth="1"/>
    <col min="5370" max="5370" width="8.125" style="21" customWidth="1"/>
    <col min="5371" max="5371" width="36.5" style="21" customWidth="1"/>
    <col min="5372" max="5372" width="10.75" style="21" customWidth="1"/>
    <col min="5373" max="5373" width="8.125" style="21" customWidth="1"/>
    <col min="5374" max="5374" width="9.125" style="21" customWidth="1"/>
    <col min="5375" max="5378" width="9" style="21" hidden="1" customWidth="1"/>
    <col min="5379" max="5623" width="9" style="21"/>
    <col min="5624" max="5624" width="36.75" style="21" customWidth="1"/>
    <col min="5625" max="5625" width="11.625" style="21" customWidth="1"/>
    <col min="5626" max="5626" width="8.125" style="21" customWidth="1"/>
    <col min="5627" max="5627" width="36.5" style="21" customWidth="1"/>
    <col min="5628" max="5628" width="10.75" style="21" customWidth="1"/>
    <col min="5629" max="5629" width="8.125" style="21" customWidth="1"/>
    <col min="5630" max="5630" width="9.125" style="21" customWidth="1"/>
    <col min="5631" max="5634" width="9" style="21" hidden="1" customWidth="1"/>
    <col min="5635" max="5879" width="9" style="21"/>
    <col min="5880" max="5880" width="36.75" style="21" customWidth="1"/>
    <col min="5881" max="5881" width="11.625" style="21" customWidth="1"/>
    <col min="5882" max="5882" width="8.125" style="21" customWidth="1"/>
    <col min="5883" max="5883" width="36.5" style="21" customWidth="1"/>
    <col min="5884" max="5884" width="10.75" style="21" customWidth="1"/>
    <col min="5885" max="5885" width="8.125" style="21" customWidth="1"/>
    <col min="5886" max="5886" width="9.125" style="21" customWidth="1"/>
    <col min="5887" max="5890" width="9" style="21" hidden="1" customWidth="1"/>
    <col min="5891" max="6135" width="9" style="21"/>
    <col min="6136" max="6136" width="36.75" style="21" customWidth="1"/>
    <col min="6137" max="6137" width="11.625" style="21" customWidth="1"/>
    <col min="6138" max="6138" width="8.125" style="21" customWidth="1"/>
    <col min="6139" max="6139" width="36.5" style="21" customWidth="1"/>
    <col min="6140" max="6140" width="10.75" style="21" customWidth="1"/>
    <col min="6141" max="6141" width="8.125" style="21" customWidth="1"/>
    <col min="6142" max="6142" width="9.125" style="21" customWidth="1"/>
    <col min="6143" max="6146" width="9" style="21" hidden="1" customWidth="1"/>
    <col min="6147" max="6391" width="9" style="21"/>
    <col min="6392" max="6392" width="36.75" style="21" customWidth="1"/>
    <col min="6393" max="6393" width="11.625" style="21" customWidth="1"/>
    <col min="6394" max="6394" width="8.125" style="21" customWidth="1"/>
    <col min="6395" max="6395" width="36.5" style="21" customWidth="1"/>
    <col min="6396" max="6396" width="10.75" style="21" customWidth="1"/>
    <col min="6397" max="6397" width="8.125" style="21" customWidth="1"/>
    <col min="6398" max="6398" width="9.125" style="21" customWidth="1"/>
    <col min="6399" max="6402" width="9" style="21" hidden="1" customWidth="1"/>
    <col min="6403" max="6647" width="9" style="21"/>
    <col min="6648" max="6648" width="36.75" style="21" customWidth="1"/>
    <col min="6649" max="6649" width="11.625" style="21" customWidth="1"/>
    <col min="6650" max="6650" width="8.125" style="21" customWidth="1"/>
    <col min="6651" max="6651" width="36.5" style="21" customWidth="1"/>
    <col min="6652" max="6652" width="10.75" style="21" customWidth="1"/>
    <col min="6653" max="6653" width="8.125" style="21" customWidth="1"/>
    <col min="6654" max="6654" width="9.125" style="21" customWidth="1"/>
    <col min="6655" max="6658" width="9" style="21" hidden="1" customWidth="1"/>
    <col min="6659" max="6903" width="9" style="21"/>
    <col min="6904" max="6904" width="36.75" style="21" customWidth="1"/>
    <col min="6905" max="6905" width="11.625" style="21" customWidth="1"/>
    <col min="6906" max="6906" width="8.125" style="21" customWidth="1"/>
    <col min="6907" max="6907" width="36.5" style="21" customWidth="1"/>
    <col min="6908" max="6908" width="10.75" style="21" customWidth="1"/>
    <col min="6909" max="6909" width="8.125" style="21" customWidth="1"/>
    <col min="6910" max="6910" width="9.125" style="21" customWidth="1"/>
    <col min="6911" max="6914" width="9" style="21" hidden="1" customWidth="1"/>
    <col min="6915" max="7159" width="9" style="21"/>
    <col min="7160" max="7160" width="36.75" style="21" customWidth="1"/>
    <col min="7161" max="7161" width="11.625" style="21" customWidth="1"/>
    <col min="7162" max="7162" width="8.125" style="21" customWidth="1"/>
    <col min="7163" max="7163" width="36.5" style="21" customWidth="1"/>
    <col min="7164" max="7164" width="10.75" style="21" customWidth="1"/>
    <col min="7165" max="7165" width="8.125" style="21" customWidth="1"/>
    <col min="7166" max="7166" width="9.125" style="21" customWidth="1"/>
    <col min="7167" max="7170" width="9" style="21" hidden="1" customWidth="1"/>
    <col min="7171" max="7415" width="9" style="21"/>
    <col min="7416" max="7416" width="36.75" style="21" customWidth="1"/>
    <col min="7417" max="7417" width="11.625" style="21" customWidth="1"/>
    <col min="7418" max="7418" width="8.125" style="21" customWidth="1"/>
    <col min="7419" max="7419" width="36.5" style="21" customWidth="1"/>
    <col min="7420" max="7420" width="10.75" style="21" customWidth="1"/>
    <col min="7421" max="7421" width="8.125" style="21" customWidth="1"/>
    <col min="7422" max="7422" width="9.125" style="21" customWidth="1"/>
    <col min="7423" max="7426" width="9" style="21" hidden="1" customWidth="1"/>
    <col min="7427" max="7671" width="9" style="21"/>
    <col min="7672" max="7672" width="36.75" style="21" customWidth="1"/>
    <col min="7673" max="7673" width="11.625" style="21" customWidth="1"/>
    <col min="7674" max="7674" width="8.125" style="21" customWidth="1"/>
    <col min="7675" max="7675" width="36.5" style="21" customWidth="1"/>
    <col min="7676" max="7676" width="10.75" style="21" customWidth="1"/>
    <col min="7677" max="7677" width="8.125" style="21" customWidth="1"/>
    <col min="7678" max="7678" width="9.125" style="21" customWidth="1"/>
    <col min="7679" max="7682" width="9" style="21" hidden="1" customWidth="1"/>
    <col min="7683" max="7927" width="9" style="21"/>
    <col min="7928" max="7928" width="36.75" style="21" customWidth="1"/>
    <col min="7929" max="7929" width="11.625" style="21" customWidth="1"/>
    <col min="7930" max="7930" width="8.125" style="21" customWidth="1"/>
    <col min="7931" max="7931" width="36.5" style="21" customWidth="1"/>
    <col min="7932" max="7932" width="10.75" style="21" customWidth="1"/>
    <col min="7933" max="7933" width="8.125" style="21" customWidth="1"/>
    <col min="7934" max="7934" width="9.125" style="21" customWidth="1"/>
    <col min="7935" max="7938" width="9" style="21" hidden="1" customWidth="1"/>
    <col min="7939" max="8183" width="9" style="21"/>
    <col min="8184" max="8184" width="36.75" style="21" customWidth="1"/>
    <col min="8185" max="8185" width="11.625" style="21" customWidth="1"/>
    <col min="8186" max="8186" width="8.125" style="21" customWidth="1"/>
    <col min="8187" max="8187" width="36.5" style="21" customWidth="1"/>
    <col min="8188" max="8188" width="10.75" style="21" customWidth="1"/>
    <col min="8189" max="8189" width="8.125" style="21" customWidth="1"/>
    <col min="8190" max="8190" width="9.125" style="21" customWidth="1"/>
    <col min="8191" max="8194" width="9" style="21" hidden="1" customWidth="1"/>
    <col min="8195" max="8439" width="9" style="21"/>
    <col min="8440" max="8440" width="36.75" style="21" customWidth="1"/>
    <col min="8441" max="8441" width="11.625" style="21" customWidth="1"/>
    <col min="8442" max="8442" width="8.125" style="21" customWidth="1"/>
    <col min="8443" max="8443" width="36.5" style="21" customWidth="1"/>
    <col min="8444" max="8444" width="10.75" style="21" customWidth="1"/>
    <col min="8445" max="8445" width="8.125" style="21" customWidth="1"/>
    <col min="8446" max="8446" width="9.125" style="21" customWidth="1"/>
    <col min="8447" max="8450" width="9" style="21" hidden="1" customWidth="1"/>
    <col min="8451" max="8695" width="9" style="21"/>
    <col min="8696" max="8696" width="36.75" style="21" customWidth="1"/>
    <col min="8697" max="8697" width="11.625" style="21" customWidth="1"/>
    <col min="8698" max="8698" width="8.125" style="21" customWidth="1"/>
    <col min="8699" max="8699" width="36.5" style="21" customWidth="1"/>
    <col min="8700" max="8700" width="10.75" style="21" customWidth="1"/>
    <col min="8701" max="8701" width="8.125" style="21" customWidth="1"/>
    <col min="8702" max="8702" width="9.125" style="21" customWidth="1"/>
    <col min="8703" max="8706" width="9" style="21" hidden="1" customWidth="1"/>
    <col min="8707" max="8951" width="9" style="21"/>
    <col min="8952" max="8952" width="36.75" style="21" customWidth="1"/>
    <col min="8953" max="8953" width="11.625" style="21" customWidth="1"/>
    <col min="8954" max="8954" width="8.125" style="21" customWidth="1"/>
    <col min="8955" max="8955" width="36.5" style="21" customWidth="1"/>
    <col min="8956" max="8956" width="10.75" style="21" customWidth="1"/>
    <col min="8957" max="8957" width="8.125" style="21" customWidth="1"/>
    <col min="8958" max="8958" width="9.125" style="21" customWidth="1"/>
    <col min="8959" max="8962" width="9" style="21" hidden="1" customWidth="1"/>
    <col min="8963" max="9207" width="9" style="21"/>
    <col min="9208" max="9208" width="36.75" style="21" customWidth="1"/>
    <col min="9209" max="9209" width="11.625" style="21" customWidth="1"/>
    <col min="9210" max="9210" width="8.125" style="21" customWidth="1"/>
    <col min="9211" max="9211" width="36.5" style="21" customWidth="1"/>
    <col min="9212" max="9212" width="10.75" style="21" customWidth="1"/>
    <col min="9213" max="9213" width="8.125" style="21" customWidth="1"/>
    <col min="9214" max="9214" width="9.125" style="21" customWidth="1"/>
    <col min="9215" max="9218" width="9" style="21" hidden="1" customWidth="1"/>
    <col min="9219" max="9463" width="9" style="21"/>
    <col min="9464" max="9464" width="36.75" style="21" customWidth="1"/>
    <col min="9465" max="9465" width="11.625" style="21" customWidth="1"/>
    <col min="9466" max="9466" width="8.125" style="21" customWidth="1"/>
    <col min="9467" max="9467" width="36.5" style="21" customWidth="1"/>
    <col min="9468" max="9468" width="10.75" style="21" customWidth="1"/>
    <col min="9469" max="9469" width="8.125" style="21" customWidth="1"/>
    <col min="9470" max="9470" width="9.125" style="21" customWidth="1"/>
    <col min="9471" max="9474" width="9" style="21" hidden="1" customWidth="1"/>
    <col min="9475" max="9719" width="9" style="21"/>
    <col min="9720" max="9720" width="36.75" style="21" customWidth="1"/>
    <col min="9721" max="9721" width="11.625" style="21" customWidth="1"/>
    <col min="9722" max="9722" width="8.125" style="21" customWidth="1"/>
    <col min="9723" max="9723" width="36.5" style="21" customWidth="1"/>
    <col min="9724" max="9724" width="10.75" style="21" customWidth="1"/>
    <col min="9725" max="9725" width="8.125" style="21" customWidth="1"/>
    <col min="9726" max="9726" width="9.125" style="21" customWidth="1"/>
    <col min="9727" max="9730" width="9" style="21" hidden="1" customWidth="1"/>
    <col min="9731" max="9975" width="9" style="21"/>
    <col min="9976" max="9976" width="36.75" style="21" customWidth="1"/>
    <col min="9977" max="9977" width="11.625" style="21" customWidth="1"/>
    <col min="9978" max="9978" width="8.125" style="21" customWidth="1"/>
    <col min="9979" max="9979" width="36.5" style="21" customWidth="1"/>
    <col min="9980" max="9980" width="10.75" style="21" customWidth="1"/>
    <col min="9981" max="9981" width="8.125" style="21" customWidth="1"/>
    <col min="9982" max="9982" width="9.125" style="21" customWidth="1"/>
    <col min="9983" max="9986" width="9" style="21" hidden="1" customWidth="1"/>
    <col min="9987" max="10231" width="9" style="21"/>
    <col min="10232" max="10232" width="36.75" style="21" customWidth="1"/>
    <col min="10233" max="10233" width="11.625" style="21" customWidth="1"/>
    <col min="10234" max="10234" width="8.125" style="21" customWidth="1"/>
    <col min="10235" max="10235" width="36.5" style="21" customWidth="1"/>
    <col min="10236" max="10236" width="10.75" style="21" customWidth="1"/>
    <col min="10237" max="10237" width="8.125" style="21" customWidth="1"/>
    <col min="10238" max="10238" width="9.125" style="21" customWidth="1"/>
    <col min="10239" max="10242" width="9" style="21" hidden="1" customWidth="1"/>
    <col min="10243" max="10487" width="9" style="21"/>
    <col min="10488" max="10488" width="36.75" style="21" customWidth="1"/>
    <col min="10489" max="10489" width="11.625" style="21" customWidth="1"/>
    <col min="10490" max="10490" width="8.125" style="21" customWidth="1"/>
    <col min="10491" max="10491" width="36.5" style="21" customWidth="1"/>
    <col min="10492" max="10492" width="10.75" style="21" customWidth="1"/>
    <col min="10493" max="10493" width="8.125" style="21" customWidth="1"/>
    <col min="10494" max="10494" width="9.125" style="21" customWidth="1"/>
    <col min="10495" max="10498" width="9" style="21" hidden="1" customWidth="1"/>
    <col min="10499" max="10743" width="9" style="21"/>
    <col min="10744" max="10744" width="36.75" style="21" customWidth="1"/>
    <col min="10745" max="10745" width="11.625" style="21" customWidth="1"/>
    <col min="10746" max="10746" width="8.125" style="21" customWidth="1"/>
    <col min="10747" max="10747" width="36.5" style="21" customWidth="1"/>
    <col min="10748" max="10748" width="10.75" style="21" customWidth="1"/>
    <col min="10749" max="10749" width="8.125" style="21" customWidth="1"/>
    <col min="10750" max="10750" width="9.125" style="21" customWidth="1"/>
    <col min="10751" max="10754" width="9" style="21" hidden="1" customWidth="1"/>
    <col min="10755" max="10999" width="9" style="21"/>
    <col min="11000" max="11000" width="36.75" style="21" customWidth="1"/>
    <col min="11001" max="11001" width="11.625" style="21" customWidth="1"/>
    <col min="11002" max="11002" width="8.125" style="21" customWidth="1"/>
    <col min="11003" max="11003" width="36.5" style="21" customWidth="1"/>
    <col min="11004" max="11004" width="10.75" style="21" customWidth="1"/>
    <col min="11005" max="11005" width="8.125" style="21" customWidth="1"/>
    <col min="11006" max="11006" width="9.125" style="21" customWidth="1"/>
    <col min="11007" max="11010" width="9" style="21" hidden="1" customWidth="1"/>
    <col min="11011" max="11255" width="9" style="21"/>
    <col min="11256" max="11256" width="36.75" style="21" customWidth="1"/>
    <col min="11257" max="11257" width="11.625" style="21" customWidth="1"/>
    <col min="11258" max="11258" width="8.125" style="21" customWidth="1"/>
    <col min="11259" max="11259" width="36.5" style="21" customWidth="1"/>
    <col min="11260" max="11260" width="10.75" style="21" customWidth="1"/>
    <col min="11261" max="11261" width="8.125" style="21" customWidth="1"/>
    <col min="11262" max="11262" width="9.125" style="21" customWidth="1"/>
    <col min="11263" max="11266" width="9" style="21" hidden="1" customWidth="1"/>
    <col min="11267" max="11511" width="9" style="21"/>
    <col min="11512" max="11512" width="36.75" style="21" customWidth="1"/>
    <col min="11513" max="11513" width="11.625" style="21" customWidth="1"/>
    <col min="11514" max="11514" width="8.125" style="21" customWidth="1"/>
    <col min="11515" max="11515" width="36.5" style="21" customWidth="1"/>
    <col min="11516" max="11516" width="10.75" style="21" customWidth="1"/>
    <col min="11517" max="11517" width="8.125" style="21" customWidth="1"/>
    <col min="11518" max="11518" width="9.125" style="21" customWidth="1"/>
    <col min="11519" max="11522" width="9" style="21" hidden="1" customWidth="1"/>
    <col min="11523" max="11767" width="9" style="21"/>
    <col min="11768" max="11768" width="36.75" style="21" customWidth="1"/>
    <col min="11769" max="11769" width="11.625" style="21" customWidth="1"/>
    <col min="11770" max="11770" width="8.125" style="21" customWidth="1"/>
    <col min="11771" max="11771" width="36.5" style="21" customWidth="1"/>
    <col min="11772" max="11772" width="10.75" style="21" customWidth="1"/>
    <col min="11773" max="11773" width="8.125" style="21" customWidth="1"/>
    <col min="11774" max="11774" width="9.125" style="21" customWidth="1"/>
    <col min="11775" max="11778" width="9" style="21" hidden="1" customWidth="1"/>
    <col min="11779" max="12023" width="9" style="21"/>
    <col min="12024" max="12024" width="36.75" style="21" customWidth="1"/>
    <col min="12025" max="12025" width="11.625" style="21" customWidth="1"/>
    <col min="12026" max="12026" width="8.125" style="21" customWidth="1"/>
    <col min="12027" max="12027" width="36.5" style="21" customWidth="1"/>
    <col min="12028" max="12028" width="10.75" style="21" customWidth="1"/>
    <col min="12029" max="12029" width="8.125" style="21" customWidth="1"/>
    <col min="12030" max="12030" width="9.125" style="21" customWidth="1"/>
    <col min="12031" max="12034" width="9" style="21" hidden="1" customWidth="1"/>
    <col min="12035" max="12279" width="9" style="21"/>
    <col min="12280" max="12280" width="36.75" style="21" customWidth="1"/>
    <col min="12281" max="12281" width="11.625" style="21" customWidth="1"/>
    <col min="12282" max="12282" width="8.125" style="21" customWidth="1"/>
    <col min="12283" max="12283" width="36.5" style="21" customWidth="1"/>
    <col min="12284" max="12284" width="10.75" style="21" customWidth="1"/>
    <col min="12285" max="12285" width="8.125" style="21" customWidth="1"/>
    <col min="12286" max="12286" width="9.125" style="21" customWidth="1"/>
    <col min="12287" max="12290" width="9" style="21" hidden="1" customWidth="1"/>
    <col min="12291" max="12535" width="9" style="21"/>
    <col min="12536" max="12536" width="36.75" style="21" customWidth="1"/>
    <col min="12537" max="12537" width="11.625" style="21" customWidth="1"/>
    <col min="12538" max="12538" width="8.125" style="21" customWidth="1"/>
    <col min="12539" max="12539" width="36.5" style="21" customWidth="1"/>
    <col min="12540" max="12540" width="10.75" style="21" customWidth="1"/>
    <col min="12541" max="12541" width="8.125" style="21" customWidth="1"/>
    <col min="12542" max="12542" width="9.125" style="21" customWidth="1"/>
    <col min="12543" max="12546" width="9" style="21" hidden="1" customWidth="1"/>
    <col min="12547" max="12791" width="9" style="21"/>
    <col min="12792" max="12792" width="36.75" style="21" customWidth="1"/>
    <col min="12793" max="12793" width="11.625" style="21" customWidth="1"/>
    <col min="12794" max="12794" width="8.125" style="21" customWidth="1"/>
    <col min="12795" max="12795" width="36.5" style="21" customWidth="1"/>
    <col min="12796" max="12796" width="10.75" style="21" customWidth="1"/>
    <col min="12797" max="12797" width="8.125" style="21" customWidth="1"/>
    <col min="12798" max="12798" width="9.125" style="21" customWidth="1"/>
    <col min="12799" max="12802" width="9" style="21" hidden="1" customWidth="1"/>
    <col min="12803" max="13047" width="9" style="21"/>
    <col min="13048" max="13048" width="36.75" style="21" customWidth="1"/>
    <col min="13049" max="13049" width="11.625" style="21" customWidth="1"/>
    <col min="13050" max="13050" width="8.125" style="21" customWidth="1"/>
    <col min="13051" max="13051" width="36.5" style="21" customWidth="1"/>
    <col min="13052" max="13052" width="10.75" style="21" customWidth="1"/>
    <col min="13053" max="13053" width="8.125" style="21" customWidth="1"/>
    <col min="13054" max="13054" width="9.125" style="21" customWidth="1"/>
    <col min="13055" max="13058" width="9" style="21" hidden="1" customWidth="1"/>
    <col min="13059" max="13303" width="9" style="21"/>
    <col min="13304" max="13304" width="36.75" style="21" customWidth="1"/>
    <col min="13305" max="13305" width="11.625" style="21" customWidth="1"/>
    <col min="13306" max="13306" width="8.125" style="21" customWidth="1"/>
    <col min="13307" max="13307" width="36.5" style="21" customWidth="1"/>
    <col min="13308" max="13308" width="10.75" style="21" customWidth="1"/>
    <col min="13309" max="13309" width="8.125" style="21" customWidth="1"/>
    <col min="13310" max="13310" width="9.125" style="21" customWidth="1"/>
    <col min="13311" max="13314" width="9" style="21" hidden="1" customWidth="1"/>
    <col min="13315" max="13559" width="9" style="21"/>
    <col min="13560" max="13560" width="36.75" style="21" customWidth="1"/>
    <col min="13561" max="13561" width="11.625" style="21" customWidth="1"/>
    <col min="13562" max="13562" width="8.125" style="21" customWidth="1"/>
    <col min="13563" max="13563" width="36.5" style="21" customWidth="1"/>
    <col min="13564" max="13564" width="10.75" style="21" customWidth="1"/>
    <col min="13565" max="13565" width="8.125" style="21" customWidth="1"/>
    <col min="13566" max="13566" width="9.125" style="21" customWidth="1"/>
    <col min="13567" max="13570" width="9" style="21" hidden="1" customWidth="1"/>
    <col min="13571" max="13815" width="9" style="21"/>
    <col min="13816" max="13816" width="36.75" style="21" customWidth="1"/>
    <col min="13817" max="13817" width="11.625" style="21" customWidth="1"/>
    <col min="13818" max="13818" width="8.125" style="21" customWidth="1"/>
    <col min="13819" max="13819" width="36.5" style="21" customWidth="1"/>
    <col min="13820" max="13820" width="10.75" style="21" customWidth="1"/>
    <col min="13821" max="13821" width="8.125" style="21" customWidth="1"/>
    <col min="13822" max="13822" width="9.125" style="21" customWidth="1"/>
    <col min="13823" max="13826" width="9" style="21" hidden="1" customWidth="1"/>
    <col min="13827" max="14071" width="9" style="21"/>
    <col min="14072" max="14072" width="36.75" style="21" customWidth="1"/>
    <col min="14073" max="14073" width="11.625" style="21" customWidth="1"/>
    <col min="14074" max="14074" width="8.125" style="21" customWidth="1"/>
    <col min="14075" max="14075" width="36.5" style="21" customWidth="1"/>
    <col min="14076" max="14076" width="10.75" style="21" customWidth="1"/>
    <col min="14077" max="14077" width="8.125" style="21" customWidth="1"/>
    <col min="14078" max="14078" width="9.125" style="21" customWidth="1"/>
    <col min="14079" max="14082" width="9" style="21" hidden="1" customWidth="1"/>
    <col min="14083" max="14327" width="9" style="21"/>
    <col min="14328" max="14328" width="36.75" style="21" customWidth="1"/>
    <col min="14329" max="14329" width="11.625" style="21" customWidth="1"/>
    <col min="14330" max="14330" width="8.125" style="21" customWidth="1"/>
    <col min="14331" max="14331" width="36.5" style="21" customWidth="1"/>
    <col min="14332" max="14332" width="10.75" style="21" customWidth="1"/>
    <col min="14333" max="14333" width="8.125" style="21" customWidth="1"/>
    <col min="14334" max="14334" width="9.125" style="21" customWidth="1"/>
    <col min="14335" max="14338" width="9" style="21" hidden="1" customWidth="1"/>
    <col min="14339" max="14583" width="9" style="21"/>
    <col min="14584" max="14584" width="36.75" style="21" customWidth="1"/>
    <col min="14585" max="14585" width="11.625" style="21" customWidth="1"/>
    <col min="14586" max="14586" width="8.125" style="21" customWidth="1"/>
    <col min="14587" max="14587" width="36.5" style="21" customWidth="1"/>
    <col min="14588" max="14588" width="10.75" style="21" customWidth="1"/>
    <col min="14589" max="14589" width="8.125" style="21" customWidth="1"/>
    <col min="14590" max="14590" width="9.125" style="21" customWidth="1"/>
    <col min="14591" max="14594" width="9" style="21" hidden="1" customWidth="1"/>
    <col min="14595" max="14839" width="9" style="21"/>
    <col min="14840" max="14840" width="36.75" style="21" customWidth="1"/>
    <col min="14841" max="14841" width="11.625" style="21" customWidth="1"/>
    <col min="14842" max="14842" width="8.125" style="21" customWidth="1"/>
    <col min="14843" max="14843" width="36.5" style="21" customWidth="1"/>
    <col min="14844" max="14844" width="10.75" style="21" customWidth="1"/>
    <col min="14845" max="14845" width="8.125" style="21" customWidth="1"/>
    <col min="14846" max="14846" width="9.125" style="21" customWidth="1"/>
    <col min="14847" max="14850" width="9" style="21" hidden="1" customWidth="1"/>
    <col min="14851" max="15095" width="9" style="21"/>
    <col min="15096" max="15096" width="36.75" style="21" customWidth="1"/>
    <col min="15097" max="15097" width="11.625" style="21" customWidth="1"/>
    <col min="15098" max="15098" width="8.125" style="21" customWidth="1"/>
    <col min="15099" max="15099" width="36.5" style="21" customWidth="1"/>
    <col min="15100" max="15100" width="10.75" style="21" customWidth="1"/>
    <col min="15101" max="15101" width="8.125" style="21" customWidth="1"/>
    <col min="15102" max="15102" width="9.125" style="21" customWidth="1"/>
    <col min="15103" max="15106" width="9" style="21" hidden="1" customWidth="1"/>
    <col min="15107" max="15351" width="9" style="21"/>
    <col min="15352" max="15352" width="36.75" style="21" customWidth="1"/>
    <col min="15353" max="15353" width="11.625" style="21" customWidth="1"/>
    <col min="15354" max="15354" width="8.125" style="21" customWidth="1"/>
    <col min="15355" max="15355" width="36.5" style="21" customWidth="1"/>
    <col min="15356" max="15356" width="10.75" style="21" customWidth="1"/>
    <col min="15357" max="15357" width="8.125" style="21" customWidth="1"/>
    <col min="15358" max="15358" width="9.125" style="21" customWidth="1"/>
    <col min="15359" max="15362" width="9" style="21" hidden="1" customWidth="1"/>
    <col min="15363" max="15607" width="9" style="21"/>
    <col min="15608" max="15608" width="36.75" style="21" customWidth="1"/>
    <col min="15609" max="15609" width="11.625" style="21" customWidth="1"/>
    <col min="15610" max="15610" width="8.125" style="21" customWidth="1"/>
    <col min="15611" max="15611" width="36.5" style="21" customWidth="1"/>
    <col min="15612" max="15612" width="10.75" style="21" customWidth="1"/>
    <col min="15613" max="15613" width="8.125" style="21" customWidth="1"/>
    <col min="15614" max="15614" width="9.125" style="21" customWidth="1"/>
    <col min="15615" max="15618" width="9" style="21" hidden="1" customWidth="1"/>
    <col min="15619" max="15863" width="9" style="21"/>
    <col min="15864" max="15864" width="36.75" style="21" customWidth="1"/>
    <col min="15865" max="15865" width="11.625" style="21" customWidth="1"/>
    <col min="15866" max="15866" width="8.125" style="21" customWidth="1"/>
    <col min="15867" max="15867" width="36.5" style="21" customWidth="1"/>
    <col min="15868" max="15868" width="10.75" style="21" customWidth="1"/>
    <col min="15869" max="15869" width="8.125" style="21" customWidth="1"/>
    <col min="15870" max="15870" width="9.125" style="21" customWidth="1"/>
    <col min="15871" max="15874" width="9" style="21" hidden="1" customWidth="1"/>
    <col min="15875" max="16119" width="9" style="21"/>
    <col min="16120" max="16120" width="36.75" style="21" customWidth="1"/>
    <col min="16121" max="16121" width="11.625" style="21" customWidth="1"/>
    <col min="16122" max="16122" width="8.125" style="21" customWidth="1"/>
    <col min="16123" max="16123" width="36.5" style="21" customWidth="1"/>
    <col min="16124" max="16124" width="10.75" style="21" customWidth="1"/>
    <col min="16125" max="16125" width="8.125" style="21" customWidth="1"/>
    <col min="16126" max="16126" width="9.125" style="21" customWidth="1"/>
    <col min="16127" max="16130" width="9" style="21" hidden="1" customWidth="1"/>
    <col min="16131" max="16384" width="9" style="21"/>
  </cols>
  <sheetData>
    <row r="1" ht="18.75" spans="1:4">
      <c r="A1" s="3" t="s">
        <v>2578</v>
      </c>
      <c r="B1" s="3"/>
      <c r="C1" s="3"/>
      <c r="D1" s="3"/>
    </row>
    <row r="2" ht="24.75" customHeight="1" spans="1:4">
      <c r="A2" s="22" t="s">
        <v>2579</v>
      </c>
      <c r="B2" s="22"/>
      <c r="C2" s="22"/>
      <c r="D2" s="22"/>
    </row>
    <row r="3" ht="19.5" spans="1:4">
      <c r="A3" s="23"/>
      <c r="B3" s="24"/>
      <c r="C3" s="25"/>
      <c r="D3" s="26" t="s">
        <v>35</v>
      </c>
    </row>
    <row r="4" ht="34.5" customHeight="1" spans="1:4">
      <c r="A4" s="27" t="s">
        <v>36</v>
      </c>
      <c r="B4" s="28" t="s">
        <v>37</v>
      </c>
      <c r="C4" s="27" t="s">
        <v>2326</v>
      </c>
      <c r="D4" s="28" t="s">
        <v>37</v>
      </c>
    </row>
    <row r="5" ht="37.5" customHeight="1" spans="1:4">
      <c r="A5" s="29" t="s">
        <v>44</v>
      </c>
      <c r="B5" s="30"/>
      <c r="C5" s="29" t="s">
        <v>44</v>
      </c>
      <c r="D5" s="30"/>
    </row>
    <row r="6" ht="30.75" customHeight="1" spans="1:4">
      <c r="A6" s="31" t="s">
        <v>2580</v>
      </c>
      <c r="B6" s="30"/>
      <c r="C6" s="31" t="s">
        <v>2581</v>
      </c>
      <c r="D6" s="30"/>
    </row>
    <row r="7" ht="36.75" customHeight="1" spans="1:4">
      <c r="A7" s="32" t="s">
        <v>2352</v>
      </c>
      <c r="B7" s="33"/>
      <c r="C7" s="32" t="s">
        <v>2353</v>
      </c>
      <c r="D7" s="33">
        <f>SUM(D8:D10)</f>
        <v>0</v>
      </c>
    </row>
    <row r="8" ht="36.75" customHeight="1" spans="1:4">
      <c r="A8" s="34" t="s">
        <v>2354</v>
      </c>
      <c r="B8" s="33"/>
      <c r="C8" s="34" t="s">
        <v>2354</v>
      </c>
      <c r="D8" s="33"/>
    </row>
    <row r="9" ht="36.75" customHeight="1" spans="1:4">
      <c r="A9" s="34" t="s">
        <v>2355</v>
      </c>
      <c r="B9" s="33"/>
      <c r="C9" s="34" t="s">
        <v>2355</v>
      </c>
      <c r="D9" s="33"/>
    </row>
    <row r="10" ht="36.75" customHeight="1" spans="1:4">
      <c r="A10" s="34" t="s">
        <v>2356</v>
      </c>
      <c r="B10" s="33"/>
      <c r="C10" s="34" t="s">
        <v>2356</v>
      </c>
      <c r="D10" s="33"/>
    </row>
    <row r="11" ht="36.75" customHeight="1" spans="1:4">
      <c r="A11" s="32" t="s">
        <v>2357</v>
      </c>
      <c r="B11" s="33">
        <f>B12+B13</f>
        <v>0</v>
      </c>
      <c r="C11" s="32" t="s">
        <v>2358</v>
      </c>
      <c r="D11" s="33">
        <f>D12+D13</f>
        <v>0</v>
      </c>
    </row>
    <row r="12" ht="36.75" customHeight="1" spans="1:4">
      <c r="A12" s="35" t="s">
        <v>2359</v>
      </c>
      <c r="B12" s="33"/>
      <c r="C12" s="34" t="s">
        <v>2360</v>
      </c>
      <c r="D12" s="33"/>
    </row>
    <row r="13" ht="36.75" customHeight="1" spans="1:4">
      <c r="A13" s="34" t="s">
        <v>2361</v>
      </c>
      <c r="B13" s="33"/>
      <c r="C13" s="34" t="s">
        <v>2361</v>
      </c>
      <c r="D13" s="33"/>
    </row>
    <row r="14" ht="36.75" customHeight="1" spans="1:4">
      <c r="A14" s="32" t="s">
        <v>2362</v>
      </c>
      <c r="B14" s="33"/>
      <c r="C14" s="32" t="s">
        <v>2363</v>
      </c>
      <c r="D14" s="33"/>
    </row>
    <row r="15" ht="36.75" customHeight="1" spans="1:4">
      <c r="A15" s="32" t="s">
        <v>2364</v>
      </c>
      <c r="B15" s="33"/>
      <c r="C15" s="32" t="s">
        <v>2365</v>
      </c>
      <c r="D15" s="33"/>
    </row>
    <row r="16" ht="36.75" customHeight="1" spans="1:4">
      <c r="A16" s="36"/>
      <c r="B16" s="37"/>
      <c r="C16" s="38" t="s">
        <v>2366</v>
      </c>
      <c r="D16" s="37"/>
    </row>
    <row r="17" ht="38.25" customHeight="1" spans="1:4">
      <c r="A17" s="39"/>
      <c r="B17" s="39"/>
      <c r="C17" s="39"/>
      <c r="D17" s="39"/>
    </row>
    <row r="18" ht="13.5" spans="1:4">
      <c r="A18" s="39" t="s">
        <v>2367</v>
      </c>
      <c r="B18" s="39"/>
      <c r="C18" s="39"/>
      <c r="D18" s="39"/>
    </row>
    <row r="19" spans="1:4">
      <c r="A19" s="21"/>
      <c r="B19" s="40"/>
      <c r="D19" s="40"/>
    </row>
    <row r="20" spans="1:1">
      <c r="A20" s="21"/>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sheetData>
  <mergeCells count="5">
    <mergeCell ref="A1:D1"/>
    <mergeCell ref="A2:D2"/>
    <mergeCell ref="A3:B3"/>
    <mergeCell ref="A17:D17"/>
    <mergeCell ref="A18:D18"/>
  </mergeCells>
  <printOptions horizontalCentered="1"/>
  <pageMargins left="0.236220472440945" right="0.236220472440945" top="0.5"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I9" sqref="I9"/>
    </sheetView>
  </sheetViews>
  <sheetFormatPr defaultColWidth="6.75" defaultRowHeight="11.25"/>
  <cols>
    <col min="1" max="1" width="41.875" style="2" customWidth="1"/>
    <col min="2" max="4" width="14.125" style="2" customWidth="1"/>
    <col min="5" max="45" width="9" style="2" customWidth="1"/>
    <col min="46" max="16384" width="6.75" style="2"/>
  </cols>
  <sheetData>
    <row r="1" ht="19.5" customHeight="1" spans="1:4">
      <c r="A1" s="3" t="s">
        <v>2582</v>
      </c>
      <c r="B1" s="3"/>
      <c r="C1" s="3"/>
      <c r="D1" s="3"/>
    </row>
    <row r="2" ht="31.5" customHeight="1" spans="1:45">
      <c r="A2" s="4" t="s">
        <v>2583</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2226</v>
      </c>
      <c r="B4" s="10" t="s">
        <v>2371</v>
      </c>
      <c r="C4" s="11" t="s">
        <v>2584</v>
      </c>
      <c r="D4" s="12" t="s">
        <v>2585</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19"/>
    </row>
    <row r="5" s="1" customFormat="1" ht="24.95" customHeight="1" spans="1:4">
      <c r="A5" s="13" t="s">
        <v>2373</v>
      </c>
      <c r="B5" s="14"/>
      <c r="C5" s="14"/>
      <c r="D5" s="15"/>
    </row>
    <row r="6" s="1" customFormat="1" ht="24.95" customHeight="1" spans="1:45">
      <c r="A6" s="16" t="s">
        <v>2374</v>
      </c>
      <c r="B6" s="10"/>
      <c r="C6" s="14"/>
      <c r="D6" s="15"/>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2375</v>
      </c>
      <c r="B7" s="10"/>
      <c r="C7" s="14"/>
      <c r="D7" s="15"/>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2376</v>
      </c>
      <c r="B8" s="10"/>
      <c r="C8" s="14"/>
      <c r="D8" s="1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2377</v>
      </c>
      <c r="B9" s="10"/>
      <c r="C9" s="14"/>
      <c r="D9" s="15"/>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2378</v>
      </c>
      <c r="B10" s="17"/>
      <c r="C10" s="17"/>
      <c r="D10" s="17"/>
    </row>
    <row r="11" s="1" customFormat="1" ht="24.95" customHeight="1" spans="1:4">
      <c r="A11" s="13" t="s">
        <v>2379</v>
      </c>
      <c r="B11" s="17"/>
      <c r="C11" s="17"/>
      <c r="D11" s="17"/>
    </row>
    <row r="12" s="1" customFormat="1" ht="24.95" customHeight="1" spans="1:4">
      <c r="A12" s="16" t="s">
        <v>2380</v>
      </c>
      <c r="B12" s="17"/>
      <c r="C12" s="17"/>
      <c r="D12" s="17"/>
    </row>
    <row r="13" s="1" customFormat="1" ht="24.95" customHeight="1" spans="1:4">
      <c r="A13" s="13" t="s">
        <v>2381</v>
      </c>
      <c r="B13" s="17"/>
      <c r="C13" s="17"/>
      <c r="D13" s="17"/>
    </row>
    <row r="14" s="1" customFormat="1" ht="24.95" customHeight="1" spans="1:4">
      <c r="A14" s="16" t="s">
        <v>2382</v>
      </c>
      <c r="B14" s="17"/>
      <c r="C14" s="17"/>
      <c r="D14" s="17"/>
    </row>
    <row r="15" s="1" customFormat="1" ht="24.95" customHeight="1" spans="1:4">
      <c r="A15" s="13" t="s">
        <v>2383</v>
      </c>
      <c r="B15" s="17"/>
      <c r="C15" s="17"/>
      <c r="D15" s="17"/>
    </row>
    <row r="16" s="1" customFormat="1" ht="24.95" customHeight="1" spans="1:4">
      <c r="A16" s="16" t="s">
        <v>2384</v>
      </c>
      <c r="B16" s="17"/>
      <c r="C16" s="17"/>
      <c r="D16" s="17"/>
    </row>
    <row r="17" s="1" customFormat="1" ht="24.95" customHeight="1" spans="1:4">
      <c r="A17" s="13" t="s">
        <v>2385</v>
      </c>
      <c r="B17" s="17"/>
      <c r="C17" s="17"/>
      <c r="D17" s="17"/>
    </row>
    <row r="18" s="1" customFormat="1" ht="24.95" customHeight="1" spans="1:4">
      <c r="A18" s="16" t="s">
        <v>2386</v>
      </c>
      <c r="B18" s="17"/>
      <c r="C18" s="17"/>
      <c r="D18" s="17"/>
    </row>
    <row r="19" s="1" customFormat="1" ht="24.95" customHeight="1" spans="1:4">
      <c r="A19" s="16"/>
      <c r="B19" s="17"/>
      <c r="C19" s="17"/>
      <c r="D19" s="17"/>
    </row>
    <row r="20" s="1" customFormat="1" ht="24.95" customHeight="1" spans="1:4">
      <c r="A20" s="18" t="s">
        <v>2387</v>
      </c>
      <c r="B20" s="17"/>
      <c r="C20" s="17"/>
      <c r="D20" s="17"/>
    </row>
    <row r="21" s="1" customFormat="1" ht="24.95" customHeight="1" spans="1:4">
      <c r="A21" s="18" t="s">
        <v>2388</v>
      </c>
      <c r="B21" s="17"/>
      <c r="C21" s="17"/>
      <c r="D21" s="17"/>
    </row>
  </sheetData>
  <sheetProtection formatCells="0" formatColumns="0" formatRows="0"/>
  <mergeCells count="2">
    <mergeCell ref="A1:D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O44"/>
  <sheetViews>
    <sheetView showZeros="0" topLeftCell="C13" workbookViewId="0">
      <selection activeCell="P14" sqref="P14"/>
    </sheetView>
  </sheetViews>
  <sheetFormatPr defaultColWidth="9" defaultRowHeight="21.95" customHeight="1"/>
  <cols>
    <col min="1" max="1" width="29.125" style="295" customWidth="1"/>
    <col min="2" max="4" width="11.875" style="295" customWidth="1"/>
    <col min="5" max="5" width="12.125" style="295" customWidth="1"/>
    <col min="6" max="6" width="12.5" style="295" customWidth="1"/>
    <col min="7" max="7" width="11.75" style="295" customWidth="1"/>
    <col min="8" max="8" width="31.125" style="295" customWidth="1"/>
    <col min="9" max="11" width="11.875" style="295" customWidth="1"/>
    <col min="12" max="13" width="12.125" style="295" customWidth="1"/>
    <col min="14" max="14" width="11.75" style="295" customWidth="1"/>
    <col min="15" max="15" width="12.625" style="295"/>
    <col min="16" max="254" width="9" style="295"/>
    <col min="255" max="255" width="4.875" style="295" customWidth="1"/>
    <col min="256" max="256" width="30.625" style="295" customWidth="1"/>
    <col min="257" max="257" width="17" style="295" customWidth="1"/>
    <col min="258" max="258" width="13.5" style="295" customWidth="1"/>
    <col min="259" max="259" width="32.125" style="295" customWidth="1"/>
    <col min="260" max="260" width="15.5" style="295" customWidth="1"/>
    <col min="261" max="261" width="12.25" style="295" customWidth="1"/>
    <col min="262" max="510" width="9" style="295"/>
    <col min="511" max="511" width="4.875" style="295" customWidth="1"/>
    <col min="512" max="512" width="30.625" style="295" customWidth="1"/>
    <col min="513" max="513" width="17" style="295" customWidth="1"/>
    <col min="514" max="514" width="13.5" style="295" customWidth="1"/>
    <col min="515" max="515" width="32.125" style="295" customWidth="1"/>
    <col min="516" max="516" width="15.5" style="295" customWidth="1"/>
    <col min="517" max="517" width="12.25" style="295" customWidth="1"/>
    <col min="518" max="766" width="9" style="295"/>
    <col min="767" max="767" width="4.875" style="295" customWidth="1"/>
    <col min="768" max="768" width="30.625" style="295" customWidth="1"/>
    <col min="769" max="769" width="17" style="295" customWidth="1"/>
    <col min="770" max="770" width="13.5" style="295" customWidth="1"/>
    <col min="771" max="771" width="32.125" style="295" customWidth="1"/>
    <col min="772" max="772" width="15.5" style="295" customWidth="1"/>
    <col min="773" max="773" width="12.25" style="295" customWidth="1"/>
    <col min="774" max="1022" width="9" style="295"/>
    <col min="1023" max="1023" width="4.875" style="295" customWidth="1"/>
    <col min="1024" max="1024" width="30.625" style="295" customWidth="1"/>
    <col min="1025" max="1025" width="17" style="295" customWidth="1"/>
    <col min="1026" max="1026" width="13.5" style="295" customWidth="1"/>
    <col min="1027" max="1027" width="32.125" style="295" customWidth="1"/>
    <col min="1028" max="1028" width="15.5" style="295" customWidth="1"/>
    <col min="1029" max="1029" width="12.25" style="295" customWidth="1"/>
    <col min="1030" max="1278" width="9" style="295"/>
    <col min="1279" max="1279" width="4.875" style="295" customWidth="1"/>
    <col min="1280" max="1280" width="30.625" style="295" customWidth="1"/>
    <col min="1281" max="1281" width="17" style="295" customWidth="1"/>
    <col min="1282" max="1282" width="13.5" style="295" customWidth="1"/>
    <col min="1283" max="1283" width="32.125" style="295" customWidth="1"/>
    <col min="1284" max="1284" width="15.5" style="295" customWidth="1"/>
    <col min="1285" max="1285" width="12.25" style="295" customWidth="1"/>
    <col min="1286" max="1534" width="9" style="295"/>
    <col min="1535" max="1535" width="4.875" style="295" customWidth="1"/>
    <col min="1536" max="1536" width="30.625" style="295" customWidth="1"/>
    <col min="1537" max="1537" width="17" style="295" customWidth="1"/>
    <col min="1538" max="1538" width="13.5" style="295" customWidth="1"/>
    <col min="1539" max="1539" width="32.125" style="295" customWidth="1"/>
    <col min="1540" max="1540" width="15.5" style="295" customWidth="1"/>
    <col min="1541" max="1541" width="12.25" style="295" customWidth="1"/>
    <col min="1542" max="1790" width="9" style="295"/>
    <col min="1791" max="1791" width="4.875" style="295" customWidth="1"/>
    <col min="1792" max="1792" width="30.625" style="295" customWidth="1"/>
    <col min="1793" max="1793" width="17" style="295" customWidth="1"/>
    <col min="1794" max="1794" width="13.5" style="295" customWidth="1"/>
    <col min="1795" max="1795" width="32.125" style="295" customWidth="1"/>
    <col min="1796" max="1796" width="15.5" style="295" customWidth="1"/>
    <col min="1797" max="1797" width="12.25" style="295" customWidth="1"/>
    <col min="1798" max="2046" width="9" style="295"/>
    <col min="2047" max="2047" width="4.875" style="295" customWidth="1"/>
    <col min="2048" max="2048" width="30.625" style="295" customWidth="1"/>
    <col min="2049" max="2049" width="17" style="295" customWidth="1"/>
    <col min="2050" max="2050" width="13.5" style="295" customWidth="1"/>
    <col min="2051" max="2051" width="32.125" style="295" customWidth="1"/>
    <col min="2052" max="2052" width="15.5" style="295" customWidth="1"/>
    <col min="2053" max="2053" width="12.25" style="295" customWidth="1"/>
    <col min="2054" max="2302" width="9" style="295"/>
    <col min="2303" max="2303" width="4.875" style="295" customWidth="1"/>
    <col min="2304" max="2304" width="30.625" style="295" customWidth="1"/>
    <col min="2305" max="2305" width="17" style="295" customWidth="1"/>
    <col min="2306" max="2306" width="13.5" style="295" customWidth="1"/>
    <col min="2307" max="2307" width="32.125" style="295" customWidth="1"/>
    <col min="2308" max="2308" width="15.5" style="295" customWidth="1"/>
    <col min="2309" max="2309" width="12.25" style="295" customWidth="1"/>
    <col min="2310" max="2558" width="9" style="295"/>
    <col min="2559" max="2559" width="4.875" style="295" customWidth="1"/>
    <col min="2560" max="2560" width="30.625" style="295" customWidth="1"/>
    <col min="2561" max="2561" width="17" style="295" customWidth="1"/>
    <col min="2562" max="2562" width="13.5" style="295" customWidth="1"/>
    <col min="2563" max="2563" width="32.125" style="295" customWidth="1"/>
    <col min="2564" max="2564" width="15.5" style="295" customWidth="1"/>
    <col min="2565" max="2565" width="12.25" style="295" customWidth="1"/>
    <col min="2566" max="2814" width="9" style="295"/>
    <col min="2815" max="2815" width="4.875" style="295" customWidth="1"/>
    <col min="2816" max="2816" width="30.625" style="295" customWidth="1"/>
    <col min="2817" max="2817" width="17" style="295" customWidth="1"/>
    <col min="2818" max="2818" width="13.5" style="295" customWidth="1"/>
    <col min="2819" max="2819" width="32.125" style="295" customWidth="1"/>
    <col min="2820" max="2820" width="15.5" style="295" customWidth="1"/>
    <col min="2821" max="2821" width="12.25" style="295" customWidth="1"/>
    <col min="2822" max="3070" width="9" style="295"/>
    <col min="3071" max="3071" width="4.875" style="295" customWidth="1"/>
    <col min="3072" max="3072" width="30.625" style="295" customWidth="1"/>
    <col min="3073" max="3073" width="17" style="295" customWidth="1"/>
    <col min="3074" max="3074" width="13.5" style="295" customWidth="1"/>
    <col min="3075" max="3075" width="32.125" style="295" customWidth="1"/>
    <col min="3076" max="3076" width="15.5" style="295" customWidth="1"/>
    <col min="3077" max="3077" width="12.25" style="295" customWidth="1"/>
    <col min="3078" max="3326" width="9" style="295"/>
    <col min="3327" max="3327" width="4.875" style="295" customWidth="1"/>
    <col min="3328" max="3328" width="30.625" style="295" customWidth="1"/>
    <col min="3329" max="3329" width="17" style="295" customWidth="1"/>
    <col min="3330" max="3330" width="13.5" style="295" customWidth="1"/>
    <col min="3331" max="3331" width="32.125" style="295" customWidth="1"/>
    <col min="3332" max="3332" width="15.5" style="295" customWidth="1"/>
    <col min="3333" max="3333" width="12.25" style="295" customWidth="1"/>
    <col min="3334" max="3582" width="9" style="295"/>
    <col min="3583" max="3583" width="4.875" style="295" customWidth="1"/>
    <col min="3584" max="3584" width="30.625" style="295" customWidth="1"/>
    <col min="3585" max="3585" width="17" style="295" customWidth="1"/>
    <col min="3586" max="3586" width="13.5" style="295" customWidth="1"/>
    <col min="3587" max="3587" width="32.125" style="295" customWidth="1"/>
    <col min="3588" max="3588" width="15.5" style="295" customWidth="1"/>
    <col min="3589" max="3589" width="12.25" style="295" customWidth="1"/>
    <col min="3590" max="3838" width="9" style="295"/>
    <col min="3839" max="3839" width="4.875" style="295" customWidth="1"/>
    <col min="3840" max="3840" width="30.625" style="295" customWidth="1"/>
    <col min="3841" max="3841" width="17" style="295" customWidth="1"/>
    <col min="3842" max="3842" width="13.5" style="295" customWidth="1"/>
    <col min="3843" max="3843" width="32.125" style="295" customWidth="1"/>
    <col min="3844" max="3844" width="15.5" style="295" customWidth="1"/>
    <col min="3845" max="3845" width="12.25" style="295" customWidth="1"/>
    <col min="3846" max="4094" width="9" style="295"/>
    <col min="4095" max="4095" width="4.875" style="295" customWidth="1"/>
    <col min="4096" max="4096" width="30.625" style="295" customWidth="1"/>
    <col min="4097" max="4097" width="17" style="295" customWidth="1"/>
    <col min="4098" max="4098" width="13.5" style="295" customWidth="1"/>
    <col min="4099" max="4099" width="32.125" style="295" customWidth="1"/>
    <col min="4100" max="4100" width="15.5" style="295" customWidth="1"/>
    <col min="4101" max="4101" width="12.25" style="295" customWidth="1"/>
    <col min="4102" max="4350" width="9" style="295"/>
    <col min="4351" max="4351" width="4.875" style="295" customWidth="1"/>
    <col min="4352" max="4352" width="30.625" style="295" customWidth="1"/>
    <col min="4353" max="4353" width="17" style="295" customWidth="1"/>
    <col min="4354" max="4354" width="13.5" style="295" customWidth="1"/>
    <col min="4355" max="4355" width="32.125" style="295" customWidth="1"/>
    <col min="4356" max="4356" width="15.5" style="295" customWidth="1"/>
    <col min="4357" max="4357" width="12.25" style="295" customWidth="1"/>
    <col min="4358" max="4606" width="9" style="295"/>
    <col min="4607" max="4607" width="4.875" style="295" customWidth="1"/>
    <col min="4608" max="4608" width="30.625" style="295" customWidth="1"/>
    <col min="4609" max="4609" width="17" style="295" customWidth="1"/>
    <col min="4610" max="4610" width="13.5" style="295" customWidth="1"/>
    <col min="4611" max="4611" width="32.125" style="295" customWidth="1"/>
    <col min="4612" max="4612" width="15.5" style="295" customWidth="1"/>
    <col min="4613" max="4613" width="12.25" style="295" customWidth="1"/>
    <col min="4614" max="4862" width="9" style="295"/>
    <col min="4863" max="4863" width="4.875" style="295" customWidth="1"/>
    <col min="4864" max="4864" width="30.625" style="295" customWidth="1"/>
    <col min="4865" max="4865" width="17" style="295" customWidth="1"/>
    <col min="4866" max="4866" width="13.5" style="295" customWidth="1"/>
    <col min="4867" max="4867" width="32.125" style="295" customWidth="1"/>
    <col min="4868" max="4868" width="15.5" style="295" customWidth="1"/>
    <col min="4869" max="4869" width="12.25" style="295" customWidth="1"/>
    <col min="4870" max="5118" width="9" style="295"/>
    <col min="5119" max="5119" width="4.875" style="295" customWidth="1"/>
    <col min="5120" max="5120" width="30.625" style="295" customWidth="1"/>
    <col min="5121" max="5121" width="17" style="295" customWidth="1"/>
    <col min="5122" max="5122" width="13.5" style="295" customWidth="1"/>
    <col min="5123" max="5123" width="32.125" style="295" customWidth="1"/>
    <col min="5124" max="5124" width="15.5" style="295" customWidth="1"/>
    <col min="5125" max="5125" width="12.25" style="295" customWidth="1"/>
    <col min="5126" max="5374" width="9" style="295"/>
    <col min="5375" max="5375" width="4.875" style="295" customWidth="1"/>
    <col min="5376" max="5376" width="30.625" style="295" customWidth="1"/>
    <col min="5377" max="5377" width="17" style="295" customWidth="1"/>
    <col min="5378" max="5378" width="13.5" style="295" customWidth="1"/>
    <col min="5379" max="5379" width="32.125" style="295" customWidth="1"/>
    <col min="5380" max="5380" width="15.5" style="295" customWidth="1"/>
    <col min="5381" max="5381" width="12.25" style="295" customWidth="1"/>
    <col min="5382" max="5630" width="9" style="295"/>
    <col min="5631" max="5631" width="4.875" style="295" customWidth="1"/>
    <col min="5632" max="5632" width="30.625" style="295" customWidth="1"/>
    <col min="5633" max="5633" width="17" style="295" customWidth="1"/>
    <col min="5634" max="5634" width="13.5" style="295" customWidth="1"/>
    <col min="5635" max="5635" width="32.125" style="295" customWidth="1"/>
    <col min="5636" max="5636" width="15.5" style="295" customWidth="1"/>
    <col min="5637" max="5637" width="12.25" style="295" customWidth="1"/>
    <col min="5638" max="5886" width="9" style="295"/>
    <col min="5887" max="5887" width="4.875" style="295" customWidth="1"/>
    <col min="5888" max="5888" width="30.625" style="295" customWidth="1"/>
    <col min="5889" max="5889" width="17" style="295" customWidth="1"/>
    <col min="5890" max="5890" width="13.5" style="295" customWidth="1"/>
    <col min="5891" max="5891" width="32.125" style="295" customWidth="1"/>
    <col min="5892" max="5892" width="15.5" style="295" customWidth="1"/>
    <col min="5893" max="5893" width="12.25" style="295" customWidth="1"/>
    <col min="5894" max="6142" width="9" style="295"/>
    <col min="6143" max="6143" width="4.875" style="295" customWidth="1"/>
    <col min="6144" max="6144" width="30.625" style="295" customWidth="1"/>
    <col min="6145" max="6145" width="17" style="295" customWidth="1"/>
    <col min="6146" max="6146" width="13.5" style="295" customWidth="1"/>
    <col min="6147" max="6147" width="32.125" style="295" customWidth="1"/>
    <col min="6148" max="6148" width="15.5" style="295" customWidth="1"/>
    <col min="6149" max="6149" width="12.25" style="295" customWidth="1"/>
    <col min="6150" max="6398" width="9" style="295"/>
    <col min="6399" max="6399" width="4.875" style="295" customWidth="1"/>
    <col min="6400" max="6400" width="30.625" style="295" customWidth="1"/>
    <col min="6401" max="6401" width="17" style="295" customWidth="1"/>
    <col min="6402" max="6402" width="13.5" style="295" customWidth="1"/>
    <col min="6403" max="6403" width="32.125" style="295" customWidth="1"/>
    <col min="6404" max="6404" width="15.5" style="295" customWidth="1"/>
    <col min="6405" max="6405" width="12.25" style="295" customWidth="1"/>
    <col min="6406" max="6654" width="9" style="295"/>
    <col min="6655" max="6655" width="4.875" style="295" customWidth="1"/>
    <col min="6656" max="6656" width="30.625" style="295" customWidth="1"/>
    <col min="6657" max="6657" width="17" style="295" customWidth="1"/>
    <col min="6658" max="6658" width="13.5" style="295" customWidth="1"/>
    <col min="6659" max="6659" width="32.125" style="295" customWidth="1"/>
    <col min="6660" max="6660" width="15.5" style="295" customWidth="1"/>
    <col min="6661" max="6661" width="12.25" style="295" customWidth="1"/>
    <col min="6662" max="6910" width="9" style="295"/>
    <col min="6911" max="6911" width="4.875" style="295" customWidth="1"/>
    <col min="6912" max="6912" width="30.625" style="295" customWidth="1"/>
    <col min="6913" max="6913" width="17" style="295" customWidth="1"/>
    <col min="6914" max="6914" width="13.5" style="295" customWidth="1"/>
    <col min="6915" max="6915" width="32.125" style="295" customWidth="1"/>
    <col min="6916" max="6916" width="15.5" style="295" customWidth="1"/>
    <col min="6917" max="6917" width="12.25" style="295" customWidth="1"/>
    <col min="6918" max="7166" width="9" style="295"/>
    <col min="7167" max="7167" width="4.875" style="295" customWidth="1"/>
    <col min="7168" max="7168" width="30.625" style="295" customWidth="1"/>
    <col min="7169" max="7169" width="17" style="295" customWidth="1"/>
    <col min="7170" max="7170" width="13.5" style="295" customWidth="1"/>
    <col min="7171" max="7171" width="32.125" style="295" customWidth="1"/>
    <col min="7172" max="7172" width="15.5" style="295" customWidth="1"/>
    <col min="7173" max="7173" width="12.25" style="295" customWidth="1"/>
    <col min="7174" max="7422" width="9" style="295"/>
    <col min="7423" max="7423" width="4.875" style="295" customWidth="1"/>
    <col min="7424" max="7424" width="30.625" style="295" customWidth="1"/>
    <col min="7425" max="7425" width="17" style="295" customWidth="1"/>
    <col min="7426" max="7426" width="13.5" style="295" customWidth="1"/>
    <col min="7427" max="7427" width="32.125" style="295" customWidth="1"/>
    <col min="7428" max="7428" width="15.5" style="295" customWidth="1"/>
    <col min="7429" max="7429" width="12.25" style="295" customWidth="1"/>
    <col min="7430" max="7678" width="9" style="295"/>
    <col min="7679" max="7679" width="4.875" style="295" customWidth="1"/>
    <col min="7680" max="7680" width="30.625" style="295" customWidth="1"/>
    <col min="7681" max="7681" width="17" style="295" customWidth="1"/>
    <col min="7682" max="7682" width="13.5" style="295" customWidth="1"/>
    <col min="7683" max="7683" width="32.125" style="295" customWidth="1"/>
    <col min="7684" max="7684" width="15.5" style="295" customWidth="1"/>
    <col min="7685" max="7685" width="12.25" style="295" customWidth="1"/>
    <col min="7686" max="7934" width="9" style="295"/>
    <col min="7935" max="7935" width="4.875" style="295" customWidth="1"/>
    <col min="7936" max="7936" width="30.625" style="295" customWidth="1"/>
    <col min="7937" max="7937" width="17" style="295" customWidth="1"/>
    <col min="7938" max="7938" width="13.5" style="295" customWidth="1"/>
    <col min="7939" max="7939" width="32.125" style="295" customWidth="1"/>
    <col min="7940" max="7940" width="15.5" style="295" customWidth="1"/>
    <col min="7941" max="7941" width="12.25" style="295" customWidth="1"/>
    <col min="7942" max="8190" width="9" style="295"/>
    <col min="8191" max="8191" width="4.875" style="295" customWidth="1"/>
    <col min="8192" max="8192" width="30.625" style="295" customWidth="1"/>
    <col min="8193" max="8193" width="17" style="295" customWidth="1"/>
    <col min="8194" max="8194" width="13.5" style="295" customWidth="1"/>
    <col min="8195" max="8195" width="32.125" style="295" customWidth="1"/>
    <col min="8196" max="8196" width="15.5" style="295" customWidth="1"/>
    <col min="8197" max="8197" width="12.25" style="295" customWidth="1"/>
    <col min="8198" max="8446" width="9" style="295"/>
    <col min="8447" max="8447" width="4.875" style="295" customWidth="1"/>
    <col min="8448" max="8448" width="30.625" style="295" customWidth="1"/>
    <col min="8449" max="8449" width="17" style="295" customWidth="1"/>
    <col min="8450" max="8450" width="13.5" style="295" customWidth="1"/>
    <col min="8451" max="8451" width="32.125" style="295" customWidth="1"/>
    <col min="8452" max="8452" width="15.5" style="295" customWidth="1"/>
    <col min="8453" max="8453" width="12.25" style="295" customWidth="1"/>
    <col min="8454" max="8702" width="9" style="295"/>
    <col min="8703" max="8703" width="4.875" style="295" customWidth="1"/>
    <col min="8704" max="8704" width="30.625" style="295" customWidth="1"/>
    <col min="8705" max="8705" width="17" style="295" customWidth="1"/>
    <col min="8706" max="8706" width="13.5" style="295" customWidth="1"/>
    <col min="8707" max="8707" width="32.125" style="295" customWidth="1"/>
    <col min="8708" max="8708" width="15.5" style="295" customWidth="1"/>
    <col min="8709" max="8709" width="12.25" style="295" customWidth="1"/>
    <col min="8710" max="8958" width="9" style="295"/>
    <col min="8959" max="8959" width="4.875" style="295" customWidth="1"/>
    <col min="8960" max="8960" width="30.625" style="295" customWidth="1"/>
    <col min="8961" max="8961" width="17" style="295" customWidth="1"/>
    <col min="8962" max="8962" width="13.5" style="295" customWidth="1"/>
    <col min="8963" max="8963" width="32.125" style="295" customWidth="1"/>
    <col min="8964" max="8964" width="15.5" style="295" customWidth="1"/>
    <col min="8965" max="8965" width="12.25" style="295" customWidth="1"/>
    <col min="8966" max="9214" width="9" style="295"/>
    <col min="9215" max="9215" width="4.875" style="295" customWidth="1"/>
    <col min="9216" max="9216" width="30.625" style="295" customWidth="1"/>
    <col min="9217" max="9217" width="17" style="295" customWidth="1"/>
    <col min="9218" max="9218" width="13.5" style="295" customWidth="1"/>
    <col min="9219" max="9219" width="32.125" style="295" customWidth="1"/>
    <col min="9220" max="9220" width="15.5" style="295" customWidth="1"/>
    <col min="9221" max="9221" width="12.25" style="295" customWidth="1"/>
    <col min="9222" max="9470" width="9" style="295"/>
    <col min="9471" max="9471" width="4.875" style="295" customWidth="1"/>
    <col min="9472" max="9472" width="30.625" style="295" customWidth="1"/>
    <col min="9473" max="9473" width="17" style="295" customWidth="1"/>
    <col min="9474" max="9474" width="13.5" style="295" customWidth="1"/>
    <col min="9475" max="9475" width="32.125" style="295" customWidth="1"/>
    <col min="9476" max="9476" width="15.5" style="295" customWidth="1"/>
    <col min="9477" max="9477" width="12.25" style="295" customWidth="1"/>
    <col min="9478" max="9726" width="9" style="295"/>
    <col min="9727" max="9727" width="4.875" style="295" customWidth="1"/>
    <col min="9728" max="9728" width="30.625" style="295" customWidth="1"/>
    <col min="9729" max="9729" width="17" style="295" customWidth="1"/>
    <col min="9730" max="9730" width="13.5" style="295" customWidth="1"/>
    <col min="9731" max="9731" width="32.125" style="295" customWidth="1"/>
    <col min="9732" max="9732" width="15.5" style="295" customWidth="1"/>
    <col min="9733" max="9733" width="12.25" style="295" customWidth="1"/>
    <col min="9734" max="9982" width="9" style="295"/>
    <col min="9983" max="9983" width="4.875" style="295" customWidth="1"/>
    <col min="9984" max="9984" width="30.625" style="295" customWidth="1"/>
    <col min="9985" max="9985" width="17" style="295" customWidth="1"/>
    <col min="9986" max="9986" width="13.5" style="295" customWidth="1"/>
    <col min="9987" max="9987" width="32.125" style="295" customWidth="1"/>
    <col min="9988" max="9988" width="15.5" style="295" customWidth="1"/>
    <col min="9989" max="9989" width="12.25" style="295" customWidth="1"/>
    <col min="9990" max="10238" width="9" style="295"/>
    <col min="10239" max="10239" width="4.875" style="295" customWidth="1"/>
    <col min="10240" max="10240" width="30.625" style="295" customWidth="1"/>
    <col min="10241" max="10241" width="17" style="295" customWidth="1"/>
    <col min="10242" max="10242" width="13.5" style="295" customWidth="1"/>
    <col min="10243" max="10243" width="32.125" style="295" customWidth="1"/>
    <col min="10244" max="10244" width="15.5" style="295" customWidth="1"/>
    <col min="10245" max="10245" width="12.25" style="295" customWidth="1"/>
    <col min="10246" max="10494" width="9" style="295"/>
    <col min="10495" max="10495" width="4.875" style="295" customWidth="1"/>
    <col min="10496" max="10496" width="30.625" style="295" customWidth="1"/>
    <col min="10497" max="10497" width="17" style="295" customWidth="1"/>
    <col min="10498" max="10498" width="13.5" style="295" customWidth="1"/>
    <col min="10499" max="10499" width="32.125" style="295" customWidth="1"/>
    <col min="10500" max="10500" width="15.5" style="295" customWidth="1"/>
    <col min="10501" max="10501" width="12.25" style="295" customWidth="1"/>
    <col min="10502" max="10750" width="9" style="295"/>
    <col min="10751" max="10751" width="4.875" style="295" customWidth="1"/>
    <col min="10752" max="10752" width="30.625" style="295" customWidth="1"/>
    <col min="10753" max="10753" width="17" style="295" customWidth="1"/>
    <col min="10754" max="10754" width="13.5" style="295" customWidth="1"/>
    <col min="10755" max="10755" width="32.125" style="295" customWidth="1"/>
    <col min="10756" max="10756" width="15.5" style="295" customWidth="1"/>
    <col min="10757" max="10757" width="12.25" style="295" customWidth="1"/>
    <col min="10758" max="11006" width="9" style="295"/>
    <col min="11007" max="11007" width="4.875" style="295" customWidth="1"/>
    <col min="11008" max="11008" width="30.625" style="295" customWidth="1"/>
    <col min="11009" max="11009" width="17" style="295" customWidth="1"/>
    <col min="11010" max="11010" width="13.5" style="295" customWidth="1"/>
    <col min="11011" max="11011" width="32.125" style="295" customWidth="1"/>
    <col min="11012" max="11012" width="15.5" style="295" customWidth="1"/>
    <col min="11013" max="11013" width="12.25" style="295" customWidth="1"/>
    <col min="11014" max="11262" width="9" style="295"/>
    <col min="11263" max="11263" width="4.875" style="295" customWidth="1"/>
    <col min="11264" max="11264" width="30.625" style="295" customWidth="1"/>
    <col min="11265" max="11265" width="17" style="295" customWidth="1"/>
    <col min="11266" max="11266" width="13.5" style="295" customWidth="1"/>
    <col min="11267" max="11267" width="32.125" style="295" customWidth="1"/>
    <col min="11268" max="11268" width="15.5" style="295" customWidth="1"/>
    <col min="11269" max="11269" width="12.25" style="295" customWidth="1"/>
    <col min="11270" max="11518" width="9" style="295"/>
    <col min="11519" max="11519" width="4.875" style="295" customWidth="1"/>
    <col min="11520" max="11520" width="30.625" style="295" customWidth="1"/>
    <col min="11521" max="11521" width="17" style="295" customWidth="1"/>
    <col min="11522" max="11522" width="13.5" style="295" customWidth="1"/>
    <col min="11523" max="11523" width="32.125" style="295" customWidth="1"/>
    <col min="11524" max="11524" width="15.5" style="295" customWidth="1"/>
    <col min="11525" max="11525" width="12.25" style="295" customWidth="1"/>
    <col min="11526" max="11774" width="9" style="295"/>
    <col min="11775" max="11775" width="4.875" style="295" customWidth="1"/>
    <col min="11776" max="11776" width="30.625" style="295" customWidth="1"/>
    <col min="11777" max="11777" width="17" style="295" customWidth="1"/>
    <col min="11778" max="11778" width="13.5" style="295" customWidth="1"/>
    <col min="11779" max="11779" width="32.125" style="295" customWidth="1"/>
    <col min="11780" max="11780" width="15.5" style="295" customWidth="1"/>
    <col min="11781" max="11781" width="12.25" style="295" customWidth="1"/>
    <col min="11782" max="12030" width="9" style="295"/>
    <col min="12031" max="12031" width="4.875" style="295" customWidth="1"/>
    <col min="12032" max="12032" width="30.625" style="295" customWidth="1"/>
    <col min="12033" max="12033" width="17" style="295" customWidth="1"/>
    <col min="12034" max="12034" width="13.5" style="295" customWidth="1"/>
    <col min="12035" max="12035" width="32.125" style="295" customWidth="1"/>
    <col min="12036" max="12036" width="15.5" style="295" customWidth="1"/>
    <col min="12037" max="12037" width="12.25" style="295" customWidth="1"/>
    <col min="12038" max="12286" width="9" style="295"/>
    <col min="12287" max="12287" width="4.875" style="295" customWidth="1"/>
    <col min="12288" max="12288" width="30.625" style="295" customWidth="1"/>
    <col min="12289" max="12289" width="17" style="295" customWidth="1"/>
    <col min="12290" max="12290" width="13.5" style="295" customWidth="1"/>
    <col min="12291" max="12291" width="32.125" style="295" customWidth="1"/>
    <col min="12292" max="12292" width="15.5" style="295" customWidth="1"/>
    <col min="12293" max="12293" width="12.25" style="295" customWidth="1"/>
    <col min="12294" max="12542" width="9" style="295"/>
    <col min="12543" max="12543" width="4.875" style="295" customWidth="1"/>
    <col min="12544" max="12544" width="30.625" style="295" customWidth="1"/>
    <col min="12545" max="12545" width="17" style="295" customWidth="1"/>
    <col min="12546" max="12546" width="13.5" style="295" customWidth="1"/>
    <col min="12547" max="12547" width="32.125" style="295" customWidth="1"/>
    <col min="12548" max="12548" width="15.5" style="295" customWidth="1"/>
    <col min="12549" max="12549" width="12.25" style="295" customWidth="1"/>
    <col min="12550" max="12798" width="9" style="295"/>
    <col min="12799" max="12799" width="4.875" style="295" customWidth="1"/>
    <col min="12800" max="12800" width="30.625" style="295" customWidth="1"/>
    <col min="12801" max="12801" width="17" style="295" customWidth="1"/>
    <col min="12802" max="12802" width="13.5" style="295" customWidth="1"/>
    <col min="12803" max="12803" width="32.125" style="295" customWidth="1"/>
    <col min="12804" max="12804" width="15.5" style="295" customWidth="1"/>
    <col min="12805" max="12805" width="12.25" style="295" customWidth="1"/>
    <col min="12806" max="13054" width="9" style="295"/>
    <col min="13055" max="13055" width="4.875" style="295" customWidth="1"/>
    <col min="13056" max="13056" width="30.625" style="295" customWidth="1"/>
    <col min="13057" max="13057" width="17" style="295" customWidth="1"/>
    <col min="13058" max="13058" width="13.5" style="295" customWidth="1"/>
    <col min="13059" max="13059" width="32.125" style="295" customWidth="1"/>
    <col min="13060" max="13060" width="15.5" style="295" customWidth="1"/>
    <col min="13061" max="13061" width="12.25" style="295" customWidth="1"/>
    <col min="13062" max="13310" width="9" style="295"/>
    <col min="13311" max="13311" width="4.875" style="295" customWidth="1"/>
    <col min="13312" max="13312" width="30.625" style="295" customWidth="1"/>
    <col min="13313" max="13313" width="17" style="295" customWidth="1"/>
    <col min="13314" max="13314" width="13.5" style="295" customWidth="1"/>
    <col min="13315" max="13315" width="32.125" style="295" customWidth="1"/>
    <col min="13316" max="13316" width="15.5" style="295" customWidth="1"/>
    <col min="13317" max="13317" width="12.25" style="295" customWidth="1"/>
    <col min="13318" max="13566" width="9" style="295"/>
    <col min="13567" max="13567" width="4.875" style="295" customWidth="1"/>
    <col min="13568" max="13568" width="30.625" style="295" customWidth="1"/>
    <col min="13569" max="13569" width="17" style="295" customWidth="1"/>
    <col min="13570" max="13570" width="13.5" style="295" customWidth="1"/>
    <col min="13571" max="13571" width="32.125" style="295" customWidth="1"/>
    <col min="13572" max="13572" width="15.5" style="295" customWidth="1"/>
    <col min="13573" max="13573" width="12.25" style="295" customWidth="1"/>
    <col min="13574" max="13822" width="9" style="295"/>
    <col min="13823" max="13823" width="4.875" style="295" customWidth="1"/>
    <col min="13824" max="13824" width="30.625" style="295" customWidth="1"/>
    <col min="13825" max="13825" width="17" style="295" customWidth="1"/>
    <col min="13826" max="13826" width="13.5" style="295" customWidth="1"/>
    <col min="13827" max="13827" width="32.125" style="295" customWidth="1"/>
    <col min="13828" max="13828" width="15.5" style="295" customWidth="1"/>
    <col min="13829" max="13829" width="12.25" style="295" customWidth="1"/>
    <col min="13830" max="14078" width="9" style="295"/>
    <col min="14079" max="14079" width="4.875" style="295" customWidth="1"/>
    <col min="14080" max="14080" width="30.625" style="295" customWidth="1"/>
    <col min="14081" max="14081" width="17" style="295" customWidth="1"/>
    <col min="14082" max="14082" width="13.5" style="295" customWidth="1"/>
    <col min="14083" max="14083" width="32.125" style="295" customWidth="1"/>
    <col min="14084" max="14084" width="15.5" style="295" customWidth="1"/>
    <col min="14085" max="14085" width="12.25" style="295" customWidth="1"/>
    <col min="14086" max="14334" width="9" style="295"/>
    <col min="14335" max="14335" width="4.875" style="295" customWidth="1"/>
    <col min="14336" max="14336" width="30.625" style="295" customWidth="1"/>
    <col min="14337" max="14337" width="17" style="295" customWidth="1"/>
    <col min="14338" max="14338" width="13.5" style="295" customWidth="1"/>
    <col min="14339" max="14339" width="32.125" style="295" customWidth="1"/>
    <col min="14340" max="14340" width="15.5" style="295" customWidth="1"/>
    <col min="14341" max="14341" width="12.25" style="295" customWidth="1"/>
    <col min="14342" max="14590" width="9" style="295"/>
    <col min="14591" max="14591" width="4.875" style="295" customWidth="1"/>
    <col min="14592" max="14592" width="30.625" style="295" customWidth="1"/>
    <col min="14593" max="14593" width="17" style="295" customWidth="1"/>
    <col min="14594" max="14594" width="13.5" style="295" customWidth="1"/>
    <col min="14595" max="14595" width="32.125" style="295" customWidth="1"/>
    <col min="14596" max="14596" width="15.5" style="295" customWidth="1"/>
    <col min="14597" max="14597" width="12.25" style="295" customWidth="1"/>
    <col min="14598" max="14846" width="9" style="295"/>
    <col min="14847" max="14847" width="4.875" style="295" customWidth="1"/>
    <col min="14848" max="14848" width="30.625" style="295" customWidth="1"/>
    <col min="14849" max="14849" width="17" style="295" customWidth="1"/>
    <col min="14850" max="14850" width="13.5" style="295" customWidth="1"/>
    <col min="14851" max="14851" width="32.125" style="295" customWidth="1"/>
    <col min="14852" max="14852" width="15.5" style="295" customWidth="1"/>
    <col min="14853" max="14853" width="12.25" style="295" customWidth="1"/>
    <col min="14854" max="15102" width="9" style="295"/>
    <col min="15103" max="15103" width="4.875" style="295" customWidth="1"/>
    <col min="15104" max="15104" width="30.625" style="295" customWidth="1"/>
    <col min="15105" max="15105" width="17" style="295" customWidth="1"/>
    <col min="15106" max="15106" width="13.5" style="295" customWidth="1"/>
    <col min="15107" max="15107" width="32.125" style="295" customWidth="1"/>
    <col min="15108" max="15108" width="15.5" style="295" customWidth="1"/>
    <col min="15109" max="15109" width="12.25" style="295" customWidth="1"/>
    <col min="15110" max="15358" width="9" style="295"/>
    <col min="15359" max="15359" width="4.875" style="295" customWidth="1"/>
    <col min="15360" max="15360" width="30.625" style="295" customWidth="1"/>
    <col min="15361" max="15361" width="17" style="295" customWidth="1"/>
    <col min="15362" max="15362" width="13.5" style="295" customWidth="1"/>
    <col min="15363" max="15363" width="32.125" style="295" customWidth="1"/>
    <col min="15364" max="15364" width="15.5" style="295" customWidth="1"/>
    <col min="15365" max="15365" width="12.25" style="295" customWidth="1"/>
    <col min="15366" max="15614" width="9" style="295"/>
    <col min="15615" max="15615" width="4.875" style="295" customWidth="1"/>
    <col min="15616" max="15616" width="30.625" style="295" customWidth="1"/>
    <col min="15617" max="15617" width="17" style="295" customWidth="1"/>
    <col min="15618" max="15618" width="13.5" style="295" customWidth="1"/>
    <col min="15619" max="15619" width="32.125" style="295" customWidth="1"/>
    <col min="15620" max="15620" width="15.5" style="295" customWidth="1"/>
    <col min="15621" max="15621" width="12.25" style="295" customWidth="1"/>
    <col min="15622" max="15870" width="9" style="295"/>
    <col min="15871" max="15871" width="4.875" style="295" customWidth="1"/>
    <col min="15872" max="15872" width="30.625" style="295" customWidth="1"/>
    <col min="15873" max="15873" width="17" style="295" customWidth="1"/>
    <col min="15874" max="15874" width="13.5" style="295" customWidth="1"/>
    <col min="15875" max="15875" width="32.125" style="295" customWidth="1"/>
    <col min="15876" max="15876" width="15.5" style="295" customWidth="1"/>
    <col min="15877" max="15877" width="12.25" style="295" customWidth="1"/>
    <col min="15878" max="16126" width="9" style="295"/>
    <col min="16127" max="16127" width="4.875" style="295" customWidth="1"/>
    <col min="16128" max="16128" width="30.625" style="295" customWidth="1"/>
    <col min="16129" max="16129" width="17" style="295" customWidth="1"/>
    <col min="16130" max="16130" width="13.5" style="295" customWidth="1"/>
    <col min="16131" max="16131" width="32.125" style="295" customWidth="1"/>
    <col min="16132" max="16132" width="15.5" style="295" customWidth="1"/>
    <col min="16133" max="16133" width="12.25" style="295" customWidth="1"/>
    <col min="16134" max="16384" width="9" style="295"/>
  </cols>
  <sheetData>
    <row r="1" ht="21" customHeight="1" spans="1:14">
      <c r="A1" s="76" t="s">
        <v>33</v>
      </c>
      <c r="B1" s="76"/>
      <c r="C1" s="76"/>
      <c r="D1" s="76"/>
      <c r="E1" s="76"/>
      <c r="F1" s="76"/>
      <c r="G1" s="76"/>
      <c r="H1" s="76"/>
      <c r="I1" s="76"/>
      <c r="J1" s="76"/>
      <c r="K1" s="76"/>
      <c r="L1" s="76"/>
      <c r="M1" s="76"/>
      <c r="N1" s="76"/>
    </row>
    <row r="2" ht="23.25" customHeight="1" spans="1:14">
      <c r="A2" s="296" t="s">
        <v>34</v>
      </c>
      <c r="B2" s="296"/>
      <c r="C2" s="296"/>
      <c r="D2" s="296"/>
      <c r="E2" s="296"/>
      <c r="F2" s="296"/>
      <c r="G2" s="296"/>
      <c r="H2" s="296"/>
      <c r="I2" s="296"/>
      <c r="J2" s="296"/>
      <c r="K2" s="296"/>
      <c r="L2" s="296"/>
      <c r="M2" s="296"/>
      <c r="N2" s="296"/>
    </row>
    <row r="3" ht="18" customHeight="1" spans="1:14">
      <c r="A3" s="297"/>
      <c r="B3" s="297"/>
      <c r="C3" s="297"/>
      <c r="D3" s="297"/>
      <c r="E3" s="297"/>
      <c r="F3" s="297"/>
      <c r="G3" s="297"/>
      <c r="H3" s="297"/>
      <c r="I3" s="297"/>
      <c r="J3" s="297">
        <f>J5-E32</f>
        <v>0</v>
      </c>
      <c r="K3" s="297"/>
      <c r="L3" s="297"/>
      <c r="M3" s="297"/>
      <c r="N3" s="313" t="s">
        <v>35</v>
      </c>
    </row>
    <row r="4" ht="57" spans="1:14">
      <c r="A4" s="27" t="s">
        <v>36</v>
      </c>
      <c r="B4" s="28" t="s">
        <v>37</v>
      </c>
      <c r="C4" s="28" t="s">
        <v>38</v>
      </c>
      <c r="D4" s="28" t="s">
        <v>39</v>
      </c>
      <c r="E4" s="28" t="s">
        <v>40</v>
      </c>
      <c r="F4" s="28" t="s">
        <v>41</v>
      </c>
      <c r="G4" s="199" t="s">
        <v>42</v>
      </c>
      <c r="H4" s="27" t="s">
        <v>43</v>
      </c>
      <c r="I4" s="28" t="s">
        <v>37</v>
      </c>
      <c r="J4" s="28" t="s">
        <v>38</v>
      </c>
      <c r="K4" s="28" t="s">
        <v>39</v>
      </c>
      <c r="L4" s="28" t="s">
        <v>40</v>
      </c>
      <c r="M4" s="28" t="s">
        <v>41</v>
      </c>
      <c r="N4" s="199" t="s">
        <v>42</v>
      </c>
    </row>
    <row r="5" ht="15.75" customHeight="1" spans="1:15">
      <c r="A5" s="27" t="s">
        <v>44</v>
      </c>
      <c r="B5" s="298">
        <f>B6+B32</f>
        <v>3712.805901</v>
      </c>
      <c r="C5" s="298">
        <f t="shared" ref="C5:E5" si="0">C6+C32</f>
        <v>7725.094401</v>
      </c>
      <c r="D5" s="298">
        <f t="shared" si="0"/>
        <v>7725.094401</v>
      </c>
      <c r="E5" s="298">
        <f t="shared" si="0"/>
        <v>7725.094401</v>
      </c>
      <c r="F5" s="299">
        <v>100</v>
      </c>
      <c r="G5" s="299">
        <v>112</v>
      </c>
      <c r="H5" s="27" t="s">
        <v>44</v>
      </c>
      <c r="I5" s="298">
        <f>I6+I32</f>
        <v>3712.805901</v>
      </c>
      <c r="J5" s="298">
        <f>J6+J32+J43</f>
        <v>7725.094401</v>
      </c>
      <c r="K5" s="298">
        <f>K6+K32+K43</f>
        <v>7725.094401</v>
      </c>
      <c r="L5" s="298">
        <f>L6+L32+L43</f>
        <v>7725.093545</v>
      </c>
      <c r="M5" s="298">
        <v>100</v>
      </c>
      <c r="N5" s="298">
        <v>112</v>
      </c>
      <c r="O5" s="314"/>
    </row>
    <row r="6" ht="15.75" customHeight="1" spans="1:15">
      <c r="A6" s="300" t="s">
        <v>45</v>
      </c>
      <c r="B6" s="298">
        <f>B7+B19</f>
        <v>0</v>
      </c>
      <c r="C6" s="298">
        <f t="shared" ref="C6:E6" si="1">C7+C19</f>
        <v>0</v>
      </c>
      <c r="D6" s="298"/>
      <c r="E6" s="298">
        <f t="shared" si="1"/>
        <v>0</v>
      </c>
      <c r="F6" s="301"/>
      <c r="G6" s="301"/>
      <c r="H6" s="300" t="s">
        <v>46</v>
      </c>
      <c r="I6" s="298">
        <f t="shared" ref="I6:N6" si="2">SUM(I7:I31)</f>
        <v>3712.805901</v>
      </c>
      <c r="J6" s="298">
        <f t="shared" si="2"/>
        <v>7716.383106</v>
      </c>
      <c r="K6" s="298">
        <f t="shared" si="2"/>
        <v>7716.383106</v>
      </c>
      <c r="L6" s="298">
        <f t="shared" si="2"/>
        <v>5164.284855</v>
      </c>
      <c r="M6" s="298">
        <v>100</v>
      </c>
      <c r="N6" s="298">
        <v>97</v>
      </c>
      <c r="O6" s="314"/>
    </row>
    <row r="7" ht="15.75" customHeight="1" spans="1:15">
      <c r="A7" s="252" t="s">
        <v>47</v>
      </c>
      <c r="B7" s="302">
        <f>SUM(B8:B18)</f>
        <v>0</v>
      </c>
      <c r="C7" s="302">
        <f t="shared" ref="C7:E7" si="3">SUM(C8:C18)</f>
        <v>0</v>
      </c>
      <c r="D7" s="302"/>
      <c r="E7" s="302">
        <f t="shared" si="3"/>
        <v>0</v>
      </c>
      <c r="F7" s="254"/>
      <c r="G7" s="254"/>
      <c r="H7" s="303" t="s">
        <v>48</v>
      </c>
      <c r="I7" s="315">
        <v>852.047848</v>
      </c>
      <c r="J7" s="315">
        <f>850.546231+2.6</f>
        <v>853.146231</v>
      </c>
      <c r="K7" s="315">
        <v>853.146231</v>
      </c>
      <c r="L7" s="315">
        <v>850.546231</v>
      </c>
      <c r="M7" s="253">
        <v>100</v>
      </c>
      <c r="N7" s="254">
        <v>82.7478827154692</v>
      </c>
      <c r="O7" s="314"/>
    </row>
    <row r="8" ht="15.75" customHeight="1" spans="1:15">
      <c r="A8" s="252" t="s">
        <v>49</v>
      </c>
      <c r="B8" s="302"/>
      <c r="C8" s="252"/>
      <c r="D8" s="252"/>
      <c r="E8" s="253"/>
      <c r="F8" s="254"/>
      <c r="G8" s="254"/>
      <c r="H8" s="303" t="s">
        <v>50</v>
      </c>
      <c r="I8" s="316">
        <v>0</v>
      </c>
      <c r="J8" s="316">
        <v>0</v>
      </c>
      <c r="K8" s="316">
        <v>0</v>
      </c>
      <c r="L8" s="308">
        <v>0</v>
      </c>
      <c r="M8" s="253"/>
      <c r="N8" s="254">
        <v>0</v>
      </c>
      <c r="O8" s="314"/>
    </row>
    <row r="9" ht="15.75" customHeight="1" spans="1:15">
      <c r="A9" s="252" t="s">
        <v>51</v>
      </c>
      <c r="B9" s="302"/>
      <c r="C9" s="252"/>
      <c r="D9" s="252"/>
      <c r="E9" s="253"/>
      <c r="F9" s="254"/>
      <c r="G9" s="254"/>
      <c r="H9" s="303" t="s">
        <v>52</v>
      </c>
      <c r="I9" s="316">
        <v>2.2496</v>
      </c>
      <c r="J9" s="316">
        <v>2.4259</v>
      </c>
      <c r="K9" s="316">
        <v>2.4259</v>
      </c>
      <c r="L9" s="308">
        <v>2.4259</v>
      </c>
      <c r="M9" s="253">
        <v>100</v>
      </c>
      <c r="N9" s="254">
        <v>0.236010790904859</v>
      </c>
      <c r="O9" s="314"/>
    </row>
    <row r="10" ht="15.75" customHeight="1" spans="1:15">
      <c r="A10" s="252" t="s">
        <v>53</v>
      </c>
      <c r="B10" s="302"/>
      <c r="C10" s="252"/>
      <c r="D10" s="252"/>
      <c r="E10" s="253"/>
      <c r="F10" s="254"/>
      <c r="G10" s="254"/>
      <c r="H10" s="303" t="s">
        <v>54</v>
      </c>
      <c r="I10" s="316">
        <v>32.5</v>
      </c>
      <c r="J10" s="316">
        <v>30.884441</v>
      </c>
      <c r="K10" s="316">
        <v>30.884441</v>
      </c>
      <c r="L10" s="308">
        <v>30.884441</v>
      </c>
      <c r="M10" s="253">
        <v>100</v>
      </c>
      <c r="N10" s="254">
        <v>3.00468335342118</v>
      </c>
      <c r="O10" s="314"/>
    </row>
    <row r="11" ht="15.75" customHeight="1" spans="1:15">
      <c r="A11" s="252" t="s">
        <v>55</v>
      </c>
      <c r="B11" s="302"/>
      <c r="C11" s="252"/>
      <c r="D11" s="252"/>
      <c r="E11" s="253"/>
      <c r="F11" s="254"/>
      <c r="G11" s="254"/>
      <c r="H11" s="303" t="s">
        <v>56</v>
      </c>
      <c r="I11" s="316">
        <v>0</v>
      </c>
      <c r="J11" s="316">
        <v>0</v>
      </c>
      <c r="K11" s="316">
        <v>0</v>
      </c>
      <c r="L11" s="308">
        <v>0</v>
      </c>
      <c r="M11" s="253"/>
      <c r="N11" s="254">
        <v>0</v>
      </c>
      <c r="O11" s="314"/>
    </row>
    <row r="12" ht="15.75" customHeight="1" spans="1:15">
      <c r="A12" s="252" t="s">
        <v>57</v>
      </c>
      <c r="B12" s="302"/>
      <c r="C12" s="252"/>
      <c r="D12" s="252"/>
      <c r="E12" s="253"/>
      <c r="F12" s="254"/>
      <c r="G12" s="254"/>
      <c r="H12" s="303" t="s">
        <v>58</v>
      </c>
      <c r="I12" s="316">
        <v>0</v>
      </c>
      <c r="J12" s="316">
        <v>0</v>
      </c>
      <c r="K12" s="316">
        <v>0</v>
      </c>
      <c r="L12" s="308">
        <v>0</v>
      </c>
      <c r="M12" s="253"/>
      <c r="N12" s="254">
        <v>0</v>
      </c>
      <c r="O12" s="314"/>
    </row>
    <row r="13" ht="15.75" customHeight="1" spans="1:15">
      <c r="A13" s="303" t="s">
        <v>59</v>
      </c>
      <c r="B13" s="302"/>
      <c r="C13" s="252"/>
      <c r="D13" s="252"/>
      <c r="E13" s="253"/>
      <c r="F13" s="220"/>
      <c r="G13" s="220"/>
      <c r="H13" s="303" t="s">
        <v>60</v>
      </c>
      <c r="I13" s="316">
        <v>99.8513</v>
      </c>
      <c r="J13" s="316">
        <v>87.808135</v>
      </c>
      <c r="K13" s="316">
        <v>87.808135</v>
      </c>
      <c r="L13" s="308">
        <v>87.808135</v>
      </c>
      <c r="M13" s="253">
        <v>100</v>
      </c>
      <c r="N13" s="254">
        <v>8.54267174625113</v>
      </c>
      <c r="O13" s="314"/>
    </row>
    <row r="14" ht="15.75" customHeight="1" spans="1:15">
      <c r="A14" s="252" t="s">
        <v>61</v>
      </c>
      <c r="B14" s="302"/>
      <c r="C14" s="252"/>
      <c r="D14" s="252"/>
      <c r="E14" s="253"/>
      <c r="F14" s="254"/>
      <c r="G14" s="254"/>
      <c r="H14" s="303" t="s">
        <v>62</v>
      </c>
      <c r="I14" s="316">
        <v>750.581319</v>
      </c>
      <c r="J14" s="316">
        <f>1293.353087+101.6214+74.745</f>
        <v>1469.719487</v>
      </c>
      <c r="K14" s="316">
        <v>1469.719487</v>
      </c>
      <c r="L14" s="308">
        <v>1293.353087</v>
      </c>
      <c r="M14" s="253">
        <v>100</v>
      </c>
      <c r="N14" s="254">
        <v>125.827645402577</v>
      </c>
      <c r="O14" s="314"/>
    </row>
    <row r="15" ht="15.75" customHeight="1" spans="1:15">
      <c r="A15" s="303" t="s">
        <v>63</v>
      </c>
      <c r="B15" s="302"/>
      <c r="C15" s="252"/>
      <c r="D15" s="252"/>
      <c r="E15" s="253"/>
      <c r="F15" s="254"/>
      <c r="G15" s="254"/>
      <c r="H15" s="303" t="s">
        <v>64</v>
      </c>
      <c r="I15" s="316">
        <v>96.2557</v>
      </c>
      <c r="J15" s="316">
        <v>94.7357</v>
      </c>
      <c r="K15" s="316">
        <v>94.7357</v>
      </c>
      <c r="L15" s="308">
        <v>94.7357</v>
      </c>
      <c r="M15" s="253">
        <v>100</v>
      </c>
      <c r="N15" s="254">
        <v>9.21664020937608</v>
      </c>
      <c r="O15" s="314"/>
    </row>
    <row r="16" ht="15.75" customHeight="1" spans="1:15">
      <c r="A16" s="252" t="s">
        <v>65</v>
      </c>
      <c r="B16" s="302"/>
      <c r="C16" s="252"/>
      <c r="D16" s="252"/>
      <c r="E16" s="253"/>
      <c r="F16" s="254"/>
      <c r="G16" s="254"/>
      <c r="H16" s="303" t="s">
        <v>66</v>
      </c>
      <c r="I16" s="316">
        <v>27.747454</v>
      </c>
      <c r="J16" s="316">
        <f>97.8+1921.3+9.1474</f>
        <v>2028.2474</v>
      </c>
      <c r="K16" s="316">
        <v>2028.2474</v>
      </c>
      <c r="L16" s="308">
        <v>97.8</v>
      </c>
      <c r="M16" s="253">
        <v>100</v>
      </c>
      <c r="N16" s="254">
        <v>9.51475961519238</v>
      </c>
      <c r="O16" s="314"/>
    </row>
    <row r="17" ht="15.75" customHeight="1" spans="1:15">
      <c r="A17" s="252" t="s">
        <v>67</v>
      </c>
      <c r="B17" s="302"/>
      <c r="C17" s="252"/>
      <c r="D17" s="252"/>
      <c r="E17" s="253"/>
      <c r="F17" s="254"/>
      <c r="G17" s="254"/>
      <c r="H17" s="303" t="s">
        <v>68</v>
      </c>
      <c r="I17" s="316">
        <v>171.965687</v>
      </c>
      <c r="J17" s="316">
        <f>199.904823+16.716+0.007587</f>
        <v>216.62841</v>
      </c>
      <c r="K17" s="316">
        <v>216.62841</v>
      </c>
      <c r="L17" s="308">
        <v>199.904823</v>
      </c>
      <c r="M17" s="253">
        <v>100</v>
      </c>
      <c r="N17" s="254">
        <v>19.4483265517646</v>
      </c>
      <c r="O17" s="314"/>
    </row>
    <row r="18" ht="15.75" customHeight="1" spans="1:15">
      <c r="A18" s="252" t="s">
        <v>69</v>
      </c>
      <c r="B18" s="302"/>
      <c r="C18" s="252"/>
      <c r="D18" s="252"/>
      <c r="E18" s="253"/>
      <c r="F18" s="254"/>
      <c r="G18" s="254"/>
      <c r="H18" s="303" t="s">
        <v>70</v>
      </c>
      <c r="I18" s="316">
        <v>995.821079</v>
      </c>
      <c r="J18" s="316">
        <f>1722.589485+212.258791+119.0982</f>
        <v>2053.946476</v>
      </c>
      <c r="K18" s="316">
        <v>2053.946476</v>
      </c>
      <c r="L18" s="308">
        <v>1722.589485</v>
      </c>
      <c r="M18" s="253">
        <v>100</v>
      </c>
      <c r="N18" s="254">
        <v>167.587166313221</v>
      </c>
      <c r="O18" s="314"/>
    </row>
    <row r="19" ht="15.75" customHeight="1" spans="1:15">
      <c r="A19" s="252" t="s">
        <v>71</v>
      </c>
      <c r="B19" s="302">
        <f>SUM(B20:B26)</f>
        <v>0</v>
      </c>
      <c r="C19" s="302">
        <f t="shared" ref="C19:E19" si="4">SUM(C20:C26)</f>
        <v>0</v>
      </c>
      <c r="D19" s="302"/>
      <c r="E19" s="302">
        <f t="shared" si="4"/>
        <v>0</v>
      </c>
      <c r="F19" s="254"/>
      <c r="G19" s="254"/>
      <c r="H19" s="303" t="s">
        <v>72</v>
      </c>
      <c r="I19" s="315">
        <v>482.898723</v>
      </c>
      <c r="J19" s="315">
        <f>563.317968+6.591311+24.80715</f>
        <v>594.716429</v>
      </c>
      <c r="K19" s="315">
        <v>594.716429</v>
      </c>
      <c r="L19" s="315">
        <v>563.317968</v>
      </c>
      <c r="M19" s="253">
        <v>100</v>
      </c>
      <c r="N19" s="254">
        <v>54.8040393909881</v>
      </c>
      <c r="O19" s="314"/>
    </row>
    <row r="20" ht="15.75" customHeight="1" spans="1:15">
      <c r="A20" s="255" t="s">
        <v>73</v>
      </c>
      <c r="B20" s="302"/>
      <c r="C20" s="252"/>
      <c r="D20" s="252"/>
      <c r="E20" s="253"/>
      <c r="F20" s="254"/>
      <c r="G20" s="254"/>
      <c r="H20" s="303" t="s">
        <v>74</v>
      </c>
      <c r="I20" s="316">
        <v>0</v>
      </c>
      <c r="J20" s="316">
        <v>0</v>
      </c>
      <c r="K20" s="316">
        <v>0</v>
      </c>
      <c r="L20" s="308">
        <v>0</v>
      </c>
      <c r="M20" s="253"/>
      <c r="N20" s="254">
        <v>0</v>
      </c>
      <c r="O20" s="314"/>
    </row>
    <row r="21" ht="15.75" customHeight="1" spans="1:15">
      <c r="A21" s="255" t="s">
        <v>75</v>
      </c>
      <c r="B21" s="302"/>
      <c r="C21" s="252"/>
      <c r="D21" s="252"/>
      <c r="E21" s="253"/>
      <c r="F21" s="254"/>
      <c r="G21" s="254"/>
      <c r="H21" s="303" t="s">
        <v>76</v>
      </c>
      <c r="I21" s="316">
        <v>0</v>
      </c>
      <c r="J21" s="316">
        <v>0</v>
      </c>
      <c r="K21" s="316">
        <v>0</v>
      </c>
      <c r="L21" s="308">
        <v>0</v>
      </c>
      <c r="M21" s="253"/>
      <c r="N21" s="254">
        <v>0</v>
      </c>
      <c r="O21" s="314"/>
    </row>
    <row r="22" ht="15.75" customHeight="1" spans="1:15">
      <c r="A22" s="255" t="s">
        <v>77</v>
      </c>
      <c r="B22" s="302"/>
      <c r="C22" s="252"/>
      <c r="D22" s="252"/>
      <c r="E22" s="253"/>
      <c r="F22" s="254"/>
      <c r="G22" s="254"/>
      <c r="H22" s="303" t="s">
        <v>78</v>
      </c>
      <c r="I22" s="316">
        <v>0</v>
      </c>
      <c r="J22" s="316">
        <v>0</v>
      </c>
      <c r="K22" s="316">
        <v>0</v>
      </c>
      <c r="L22" s="308">
        <v>0</v>
      </c>
      <c r="M22" s="253"/>
      <c r="N22" s="254">
        <v>0</v>
      </c>
      <c r="O22" s="314"/>
    </row>
    <row r="23" ht="15.75" customHeight="1" spans="1:15">
      <c r="A23" s="255" t="s">
        <v>79</v>
      </c>
      <c r="B23" s="302"/>
      <c r="C23" s="255"/>
      <c r="D23" s="255"/>
      <c r="E23" s="253"/>
      <c r="F23" s="254"/>
      <c r="G23" s="254"/>
      <c r="H23" s="303" t="s">
        <v>80</v>
      </c>
      <c r="I23" s="310">
        <v>0</v>
      </c>
      <c r="J23" s="310">
        <v>0</v>
      </c>
      <c r="K23" s="310">
        <v>0</v>
      </c>
      <c r="L23" s="308">
        <v>0</v>
      </c>
      <c r="M23" s="253"/>
      <c r="N23" s="254">
        <v>0</v>
      </c>
      <c r="O23" s="314"/>
    </row>
    <row r="24" ht="15.75" customHeight="1" spans="1:15">
      <c r="A24" s="304"/>
      <c r="B24" s="302"/>
      <c r="C24" s="255"/>
      <c r="D24" s="255"/>
      <c r="E24" s="253"/>
      <c r="F24" s="254"/>
      <c r="G24" s="254"/>
      <c r="H24" s="303" t="s">
        <v>81</v>
      </c>
      <c r="I24" s="310">
        <v>95.4</v>
      </c>
      <c r="J24" s="310">
        <f>93.907306+3+19</f>
        <v>115.907306</v>
      </c>
      <c r="K24" s="310">
        <v>115.907306</v>
      </c>
      <c r="L24" s="308">
        <v>93.907306</v>
      </c>
      <c r="M24" s="253">
        <v>100</v>
      </c>
      <c r="N24" s="254">
        <v>9.13604747137334</v>
      </c>
      <c r="O24" s="314"/>
    </row>
    <row r="25" ht="15.75" customHeight="1" spans="1:15">
      <c r="A25" s="304"/>
      <c r="B25" s="302"/>
      <c r="C25" s="255"/>
      <c r="D25" s="255"/>
      <c r="E25" s="253"/>
      <c r="F25" s="254"/>
      <c r="G25" s="254"/>
      <c r="H25" s="303" t="s">
        <v>82</v>
      </c>
      <c r="I25" s="310">
        <v>64.3989</v>
      </c>
      <c r="J25" s="310">
        <v>64.3989</v>
      </c>
      <c r="K25" s="310">
        <v>64.3989</v>
      </c>
      <c r="L25" s="308">
        <v>64.3989</v>
      </c>
      <c r="M25" s="253">
        <v>100</v>
      </c>
      <c r="N25" s="254">
        <v>6.26523571557068</v>
      </c>
      <c r="O25" s="314"/>
    </row>
    <row r="26" ht="15.75" customHeight="1" spans="1:15">
      <c r="A26" s="304"/>
      <c r="B26" s="302"/>
      <c r="C26" s="255"/>
      <c r="D26" s="255"/>
      <c r="E26" s="253"/>
      <c r="F26" s="254"/>
      <c r="G26" s="254"/>
      <c r="H26" s="303" t="s">
        <v>83</v>
      </c>
      <c r="I26" s="310">
        <v>0</v>
      </c>
      <c r="J26" s="310">
        <v>0</v>
      </c>
      <c r="K26" s="310">
        <v>0</v>
      </c>
      <c r="L26" s="308">
        <v>0</v>
      </c>
      <c r="M26" s="253"/>
      <c r="N26" s="254">
        <v>0</v>
      </c>
      <c r="O26" s="314"/>
    </row>
    <row r="27" ht="15.75" customHeight="1" spans="1:15">
      <c r="A27" s="305"/>
      <c r="B27" s="306"/>
      <c r="C27" s="305"/>
      <c r="D27" s="305"/>
      <c r="E27" s="305"/>
      <c r="F27" s="305"/>
      <c r="G27" s="305"/>
      <c r="H27" s="303" t="s">
        <v>84</v>
      </c>
      <c r="I27" s="311">
        <v>41.088291</v>
      </c>
      <c r="J27" s="311">
        <f>62.612879+25.980285+15.225127</f>
        <v>103.818291</v>
      </c>
      <c r="K27" s="311">
        <v>103.818291</v>
      </c>
      <c r="L27" s="311">
        <v>62.612879</v>
      </c>
      <c r="M27" s="253">
        <v>100</v>
      </c>
      <c r="N27" s="254">
        <v>6.09147742842666</v>
      </c>
      <c r="O27" s="314"/>
    </row>
    <row r="28" ht="15.75" customHeight="1" spans="1:15">
      <c r="A28" s="305"/>
      <c r="B28" s="306"/>
      <c r="C28" s="305"/>
      <c r="D28" s="305"/>
      <c r="E28" s="305"/>
      <c r="F28" s="305"/>
      <c r="G28" s="305"/>
      <c r="H28" s="303" t="s">
        <v>85</v>
      </c>
      <c r="I28" s="305">
        <v>0</v>
      </c>
      <c r="J28" s="305"/>
      <c r="K28" s="305"/>
      <c r="L28" s="305"/>
      <c r="M28" s="253"/>
      <c r="N28" s="254">
        <v>0</v>
      </c>
      <c r="O28" s="314"/>
    </row>
    <row r="29" ht="15.75" customHeight="1" spans="1:15">
      <c r="A29" s="305"/>
      <c r="B29" s="306"/>
      <c r="C29" s="305"/>
      <c r="D29" s="305"/>
      <c r="E29" s="305"/>
      <c r="F29" s="305"/>
      <c r="G29" s="305"/>
      <c r="H29" s="303" t="s">
        <v>86</v>
      </c>
      <c r="I29" s="305">
        <v>0</v>
      </c>
      <c r="J29" s="305"/>
      <c r="K29" s="305"/>
      <c r="L29" s="305"/>
      <c r="M29" s="253"/>
      <c r="N29" s="254">
        <v>0</v>
      </c>
      <c r="O29" s="314"/>
    </row>
    <row r="30" ht="15.75" customHeight="1" spans="1:15">
      <c r="A30" s="305"/>
      <c r="B30" s="306"/>
      <c r="C30" s="305"/>
      <c r="D30" s="305"/>
      <c r="E30" s="305"/>
      <c r="F30" s="305"/>
      <c r="G30" s="305"/>
      <c r="H30" s="303" t="s">
        <v>87</v>
      </c>
      <c r="I30" s="305">
        <v>0</v>
      </c>
      <c r="J30" s="305"/>
      <c r="K30" s="305"/>
      <c r="L30" s="305"/>
      <c r="M30" s="253"/>
      <c r="N30" s="254">
        <v>0</v>
      </c>
      <c r="O30" s="314"/>
    </row>
    <row r="31" ht="15.75" customHeight="1" spans="1:15">
      <c r="A31" s="305"/>
      <c r="B31" s="306"/>
      <c r="C31" s="305"/>
      <c r="D31" s="305"/>
      <c r="E31" s="305"/>
      <c r="F31" s="305"/>
      <c r="G31" s="305"/>
      <c r="H31" s="303" t="s">
        <v>88</v>
      </c>
      <c r="I31" s="305">
        <v>0</v>
      </c>
      <c r="J31" s="305"/>
      <c r="K31" s="305"/>
      <c r="L31" s="305"/>
      <c r="M31" s="253"/>
      <c r="N31" s="254">
        <v>0</v>
      </c>
      <c r="O31" s="314"/>
    </row>
    <row r="32" ht="15.75" customHeight="1" spans="1:15">
      <c r="A32" s="300" t="s">
        <v>89</v>
      </c>
      <c r="B32" s="298">
        <f t="shared" ref="B32:G32" si="5">SUM(B33:B37)+B41</f>
        <v>3712.805901</v>
      </c>
      <c r="C32" s="298">
        <f t="shared" si="5"/>
        <v>7725.094401</v>
      </c>
      <c r="D32" s="298">
        <f t="shared" si="5"/>
        <v>7725.094401</v>
      </c>
      <c r="E32" s="298">
        <f t="shared" si="5"/>
        <v>7725.094401</v>
      </c>
      <c r="F32" s="298">
        <v>100</v>
      </c>
      <c r="G32" s="298">
        <v>112</v>
      </c>
      <c r="H32" s="300" t="s">
        <v>90</v>
      </c>
      <c r="I32" s="298">
        <f>SUM(I33:I37)+I41</f>
        <v>0</v>
      </c>
      <c r="J32" s="298">
        <f>SUM(J33:J37)+J41</f>
        <v>8.711295</v>
      </c>
      <c r="K32" s="298">
        <f>SUM(K33:K37)+K41</f>
        <v>8.711295</v>
      </c>
      <c r="L32" s="298">
        <f>SUM(L33:L38)+L41</f>
        <v>270.740903</v>
      </c>
      <c r="M32" s="253">
        <v>100</v>
      </c>
      <c r="N32" s="298">
        <v>43.3323169987514</v>
      </c>
      <c r="O32" s="314"/>
    </row>
    <row r="33" ht="15.75" customHeight="1" spans="1:15">
      <c r="A33" s="112" t="s">
        <v>91</v>
      </c>
      <c r="B33" s="307">
        <v>2318.8315</v>
      </c>
      <c r="C33" s="307">
        <v>6331.12</v>
      </c>
      <c r="D33" s="307">
        <v>6331.12</v>
      </c>
      <c r="E33" s="308">
        <v>6331.12</v>
      </c>
      <c r="F33" s="255">
        <v>100</v>
      </c>
      <c r="G33" s="309">
        <v>126</v>
      </c>
      <c r="H33" s="112" t="s">
        <v>92</v>
      </c>
      <c r="I33" s="253"/>
      <c r="J33" s="307">
        <v>8.711295</v>
      </c>
      <c r="K33" s="307">
        <v>8.711295</v>
      </c>
      <c r="L33" s="308">
        <v>8.711295</v>
      </c>
      <c r="M33" s="253">
        <v>100</v>
      </c>
      <c r="N33" s="254">
        <v>17.8399986737709</v>
      </c>
      <c r="O33" s="314"/>
    </row>
    <row r="34" ht="15.75" customHeight="1" spans="1:15">
      <c r="A34" s="112" t="s">
        <v>93</v>
      </c>
      <c r="B34" s="307">
        <v>0</v>
      </c>
      <c r="C34" s="307"/>
      <c r="D34" s="307"/>
      <c r="E34" s="253"/>
      <c r="F34" s="255"/>
      <c r="G34" s="255"/>
      <c r="H34" s="112" t="s">
        <v>94</v>
      </c>
      <c r="I34" s="253"/>
      <c r="J34" s="307"/>
      <c r="K34" s="307"/>
      <c r="L34" s="308"/>
      <c r="M34" s="253"/>
      <c r="N34" s="254">
        <v>0</v>
      </c>
      <c r="O34" s="314"/>
    </row>
    <row r="35" ht="15.75" customHeight="1" spans="1:15">
      <c r="A35" s="112" t="s">
        <v>95</v>
      </c>
      <c r="B35" s="307">
        <v>948.974401</v>
      </c>
      <c r="C35" s="307">
        <v>948.974401</v>
      </c>
      <c r="D35" s="307">
        <v>948.974401</v>
      </c>
      <c r="E35" s="308">
        <v>948.974401</v>
      </c>
      <c r="F35" s="308">
        <v>100</v>
      </c>
      <c r="G35" s="308">
        <v>482</v>
      </c>
      <c r="H35" s="112" t="s">
        <v>96</v>
      </c>
      <c r="I35" s="253"/>
      <c r="J35" s="307"/>
      <c r="K35" s="307"/>
      <c r="L35" s="308"/>
      <c r="M35" s="253"/>
      <c r="N35" s="254">
        <v>0</v>
      </c>
      <c r="O35" s="314"/>
    </row>
    <row r="36" ht="15.75" customHeight="1" spans="1:15">
      <c r="A36" s="112" t="s">
        <v>97</v>
      </c>
      <c r="B36" s="307">
        <v>0</v>
      </c>
      <c r="C36" s="307"/>
      <c r="D36" s="112"/>
      <c r="E36" s="308"/>
      <c r="F36" s="308"/>
      <c r="G36" s="308"/>
      <c r="H36" s="112" t="s">
        <v>98</v>
      </c>
      <c r="I36" s="253"/>
      <c r="J36" s="307"/>
      <c r="K36" s="307"/>
      <c r="L36" s="308"/>
      <c r="M36" s="253"/>
      <c r="N36" s="254">
        <v>0</v>
      </c>
      <c r="O36" s="314"/>
    </row>
    <row r="37" ht="15.75" customHeight="1" spans="1:15">
      <c r="A37" s="112" t="s">
        <v>99</v>
      </c>
      <c r="B37" s="308">
        <f>(SUM(B38:B40))/10000</f>
        <v>0</v>
      </c>
      <c r="C37" s="308">
        <f t="shared" ref="B37:E37" si="6">SUM(C38:C40)</f>
        <v>0</v>
      </c>
      <c r="D37" s="253"/>
      <c r="E37" s="308">
        <f t="shared" si="6"/>
        <v>0</v>
      </c>
      <c r="F37" s="308"/>
      <c r="G37" s="308"/>
      <c r="H37" s="112" t="s">
        <v>100</v>
      </c>
      <c r="I37" s="253">
        <f t="shared" ref="I37:K37" si="7">SUM(I38:I40)</f>
        <v>0</v>
      </c>
      <c r="J37" s="308"/>
      <c r="K37" s="308"/>
      <c r="L37" s="308"/>
      <c r="M37" s="253"/>
      <c r="N37" s="254"/>
      <c r="O37" s="314"/>
    </row>
    <row r="38" ht="15.75" customHeight="1" spans="1:15">
      <c r="A38" s="112" t="s">
        <v>101</v>
      </c>
      <c r="B38" s="307">
        <v>0</v>
      </c>
      <c r="C38" s="307"/>
      <c r="D38" s="112"/>
      <c r="E38" s="308"/>
      <c r="F38" s="308"/>
      <c r="G38" s="308"/>
      <c r="H38" s="112" t="s">
        <v>102</v>
      </c>
      <c r="I38" s="253"/>
      <c r="J38" s="307"/>
      <c r="K38" s="307"/>
      <c r="L38" s="308">
        <v>262.029608</v>
      </c>
      <c r="M38" s="253"/>
      <c r="N38" s="254"/>
      <c r="O38" s="314"/>
    </row>
    <row r="39" ht="15.75" customHeight="1" spans="1:15">
      <c r="A39" s="112" t="s">
        <v>103</v>
      </c>
      <c r="B39" s="307">
        <v>0</v>
      </c>
      <c r="C39" s="307"/>
      <c r="D39" s="112"/>
      <c r="E39" s="308"/>
      <c r="F39" s="308"/>
      <c r="G39" s="308"/>
      <c r="H39" s="112" t="s">
        <v>104</v>
      </c>
      <c r="I39" s="253"/>
      <c r="J39" s="307"/>
      <c r="K39" s="307"/>
      <c r="L39" s="308"/>
      <c r="M39" s="253"/>
      <c r="N39" s="254">
        <v>0</v>
      </c>
      <c r="O39" s="314"/>
    </row>
    <row r="40" ht="15.75" customHeight="1" spans="1:15">
      <c r="A40" s="255" t="s">
        <v>105</v>
      </c>
      <c r="B40" s="310">
        <v>0</v>
      </c>
      <c r="C40" s="310"/>
      <c r="D40" s="255"/>
      <c r="E40" s="308"/>
      <c r="F40" s="308"/>
      <c r="G40" s="308"/>
      <c r="H40" s="112" t="s">
        <v>106</v>
      </c>
      <c r="I40" s="255"/>
      <c r="J40" s="310"/>
      <c r="K40" s="310"/>
      <c r="L40" s="308"/>
      <c r="M40" s="253"/>
      <c r="N40" s="254">
        <v>0</v>
      </c>
      <c r="O40" s="314"/>
    </row>
    <row r="41" ht="15.75" customHeight="1" spans="1:15">
      <c r="A41" s="112" t="s">
        <v>107</v>
      </c>
      <c r="B41" s="307">
        <v>445</v>
      </c>
      <c r="C41" s="307">
        <v>445</v>
      </c>
      <c r="D41" s="307">
        <v>445</v>
      </c>
      <c r="E41" s="308">
        <v>445</v>
      </c>
      <c r="F41" s="308">
        <v>100</v>
      </c>
      <c r="G41" s="308">
        <v>27</v>
      </c>
      <c r="H41" s="112" t="s">
        <v>108</v>
      </c>
      <c r="I41" s="112"/>
      <c r="J41" s="307"/>
      <c r="K41" s="307"/>
      <c r="L41" s="308"/>
      <c r="M41" s="253"/>
      <c r="N41" s="254">
        <v>0</v>
      </c>
      <c r="O41" s="314"/>
    </row>
    <row r="42" ht="15.75" customHeight="1" spans="1:15">
      <c r="A42" s="305"/>
      <c r="B42" s="305"/>
      <c r="C42" s="305"/>
      <c r="D42" s="305"/>
      <c r="E42" s="311"/>
      <c r="F42" s="305"/>
      <c r="G42" s="305"/>
      <c r="H42" s="112" t="s">
        <v>109</v>
      </c>
      <c r="I42" s="305"/>
      <c r="J42" s="311"/>
      <c r="K42" s="311"/>
      <c r="L42" s="311"/>
      <c r="M42" s="253"/>
      <c r="N42" s="254">
        <v>0</v>
      </c>
      <c r="O42" s="314"/>
    </row>
    <row r="43" ht="15.75" customHeight="1" spans="1:15">
      <c r="A43" s="305"/>
      <c r="B43" s="305"/>
      <c r="C43" s="305"/>
      <c r="D43" s="305"/>
      <c r="E43" s="311"/>
      <c r="F43" s="305"/>
      <c r="G43" s="305"/>
      <c r="H43" s="112" t="s">
        <v>110</v>
      </c>
      <c r="I43" s="305"/>
      <c r="J43" s="311"/>
      <c r="K43" s="311"/>
      <c r="L43" s="308">
        <v>2290.067787</v>
      </c>
      <c r="M43" s="253"/>
      <c r="N43" s="254"/>
      <c r="O43" s="314"/>
    </row>
    <row r="44" s="294" customFormat="1" ht="86.25" customHeight="1" spans="1:14">
      <c r="A44" s="312" t="s">
        <v>111</v>
      </c>
      <c r="B44" s="312"/>
      <c r="C44" s="312"/>
      <c r="D44" s="312"/>
      <c r="E44" s="312"/>
      <c r="F44" s="312"/>
      <c r="G44" s="312"/>
      <c r="H44" s="312"/>
      <c r="I44" s="312"/>
      <c r="J44" s="312"/>
      <c r="K44" s="312"/>
      <c r="L44" s="312"/>
      <c r="M44" s="312"/>
      <c r="N44" s="312"/>
    </row>
  </sheetData>
  <mergeCells count="3">
    <mergeCell ref="A1:N1"/>
    <mergeCell ref="A2:N2"/>
    <mergeCell ref="A44:N44"/>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J2770"/>
  <sheetViews>
    <sheetView showZeros="0" topLeftCell="A121" workbookViewId="0">
      <selection activeCell="D10" sqref="D10"/>
    </sheetView>
  </sheetViews>
  <sheetFormatPr defaultColWidth="21.5" defaultRowHeight="21.95" customHeight="1"/>
  <cols>
    <col min="1" max="1" width="56.625" style="125" customWidth="1"/>
    <col min="2" max="2" width="26.25" style="272" customWidth="1"/>
    <col min="3" max="3" width="8.25" style="164" customWidth="1"/>
    <col min="4" max="10" width="21.5" style="164"/>
    <col min="11" max="16384" width="21.5" style="125"/>
  </cols>
  <sheetData>
    <row r="1" customHeight="1" spans="1:2">
      <c r="A1" s="76" t="s">
        <v>112</v>
      </c>
      <c r="B1" s="76"/>
    </row>
    <row r="2" s="124" customFormat="1" customHeight="1" spans="1:10">
      <c r="A2" s="77" t="s">
        <v>113</v>
      </c>
      <c r="B2" s="77"/>
      <c r="C2" s="273"/>
      <c r="D2" s="273"/>
      <c r="E2" s="273"/>
      <c r="F2" s="273"/>
      <c r="G2" s="273"/>
      <c r="H2" s="273"/>
      <c r="I2" s="273"/>
      <c r="J2" s="273"/>
    </row>
    <row r="3" s="124" customFormat="1" ht="18.75" customHeight="1" spans="1:10">
      <c r="A3" s="92"/>
      <c r="B3" s="274"/>
      <c r="C3" s="273"/>
      <c r="D3" s="273"/>
      <c r="E3" s="273"/>
      <c r="F3" s="273"/>
      <c r="G3" s="273"/>
      <c r="H3" s="273"/>
      <c r="I3" s="273"/>
      <c r="J3" s="273"/>
    </row>
    <row r="4" ht="24" customHeight="1" spans="1:2">
      <c r="A4" s="275" t="s">
        <v>35</v>
      </c>
      <c r="B4" s="275"/>
    </row>
    <row r="5" ht="20.1" customHeight="1" spans="1:2">
      <c r="A5" s="276" t="s">
        <v>114</v>
      </c>
      <c r="B5" s="276" t="s">
        <v>115</v>
      </c>
    </row>
    <row r="6" ht="20.1" customHeight="1" spans="1:2">
      <c r="A6" s="277" t="s">
        <v>46</v>
      </c>
      <c r="B6" s="278">
        <f>B7</f>
        <v>5164.284855</v>
      </c>
    </row>
    <row r="7" s="125" customFormat="1" ht="16.5" customHeight="1" spans="1:7">
      <c r="A7" s="279" t="s">
        <v>116</v>
      </c>
      <c r="B7" s="280">
        <f>B8+B237+B277+B296+B386+B438+B494+B551+B677+B749+B828+B851+B962+B1026+B1090+B1110+B1140+B1150+B1195+B1215+B1259+B1315+B1318+B1326</f>
        <v>5164.284855</v>
      </c>
      <c r="C7" s="164"/>
      <c r="D7" s="164"/>
      <c r="E7" s="164"/>
      <c r="F7" s="164"/>
      <c r="G7" s="164"/>
    </row>
    <row r="8" s="125" customFormat="1" ht="16.5" customHeight="1" spans="1:7">
      <c r="A8" s="279" t="s">
        <v>117</v>
      </c>
      <c r="B8" s="281">
        <f>B9+B21+B30+B41+B52+B63+B74+B82+B91+B104+B113+B124+B136+B143+B151+B157+B164+B171+B178+B185+B192+B200+B206+B212+B219+B234</f>
        <v>850.546231</v>
      </c>
      <c r="C8" s="164"/>
      <c r="D8" s="164"/>
      <c r="E8" s="164"/>
      <c r="F8" s="164"/>
      <c r="G8" s="164"/>
    </row>
    <row r="9" s="125" customFormat="1" ht="16.5" customHeight="1" spans="1:7">
      <c r="A9" s="282" t="s">
        <v>118</v>
      </c>
      <c r="B9" s="283">
        <f>SUM(B10:B20)</f>
        <v>3.5495</v>
      </c>
      <c r="C9" s="164"/>
      <c r="D9" s="164"/>
      <c r="E9" s="164"/>
      <c r="F9" s="164"/>
      <c r="G9" s="164"/>
    </row>
    <row r="10" s="125" customFormat="1" ht="16.5" customHeight="1" spans="1:7">
      <c r="A10" s="284" t="s">
        <v>119</v>
      </c>
      <c r="B10" s="285"/>
      <c r="C10" s="164"/>
      <c r="D10" s="164"/>
      <c r="E10" s="164"/>
      <c r="F10" s="164"/>
      <c r="G10" s="164"/>
    </row>
    <row r="11" s="125" customFormat="1" ht="16.5" customHeight="1" spans="1:7">
      <c r="A11" s="284" t="s">
        <v>120</v>
      </c>
      <c r="B11" s="285"/>
      <c r="C11" s="164"/>
      <c r="D11" s="164"/>
      <c r="E11" s="164"/>
      <c r="F11" s="164"/>
      <c r="G11" s="164"/>
    </row>
    <row r="12" s="125" customFormat="1" ht="16.5" customHeight="1" spans="1:7">
      <c r="A12" s="284" t="s">
        <v>121</v>
      </c>
      <c r="B12" s="285"/>
      <c r="C12" s="164"/>
      <c r="D12" s="164"/>
      <c r="E12" s="164"/>
      <c r="F12" s="164"/>
      <c r="G12" s="164"/>
    </row>
    <row r="13" s="125" customFormat="1" ht="16.5" customHeight="1" spans="1:7">
      <c r="A13" s="284" t="s">
        <v>122</v>
      </c>
      <c r="B13" s="285">
        <v>3.5495</v>
      </c>
      <c r="C13" s="164"/>
      <c r="D13" s="164"/>
      <c r="E13" s="164"/>
      <c r="F13" s="164"/>
      <c r="G13" s="164"/>
    </row>
    <row r="14" s="125" customFormat="1" ht="16.5" customHeight="1" spans="1:7">
      <c r="A14" s="284" t="s">
        <v>123</v>
      </c>
      <c r="B14" s="285"/>
      <c r="C14" s="164"/>
      <c r="D14" s="164"/>
      <c r="E14" s="164"/>
      <c r="F14" s="164"/>
      <c r="G14" s="164"/>
    </row>
    <row r="15" s="125" customFormat="1" ht="16.5" customHeight="1" spans="1:7">
      <c r="A15" s="284" t="s">
        <v>124</v>
      </c>
      <c r="B15" s="285"/>
      <c r="C15" s="164"/>
      <c r="D15" s="164"/>
      <c r="E15" s="164"/>
      <c r="F15" s="164"/>
      <c r="G15" s="164"/>
    </row>
    <row r="16" s="125" customFormat="1" ht="16.5" customHeight="1" spans="1:7">
      <c r="A16" s="284" t="s">
        <v>125</v>
      </c>
      <c r="B16" s="285"/>
      <c r="C16" s="164"/>
      <c r="D16" s="164"/>
      <c r="E16" s="164"/>
      <c r="F16" s="164"/>
      <c r="G16" s="164"/>
    </row>
    <row r="17" s="125" customFormat="1" ht="16.5" customHeight="1" spans="1:7">
      <c r="A17" s="284" t="s">
        <v>126</v>
      </c>
      <c r="B17" s="285"/>
      <c r="C17" s="164"/>
      <c r="D17" s="164"/>
      <c r="E17" s="164"/>
      <c r="F17" s="164"/>
      <c r="G17" s="164"/>
    </row>
    <row r="18" s="125" customFormat="1" ht="16.5" customHeight="1" spans="1:7">
      <c r="A18" s="284" t="s">
        <v>127</v>
      </c>
      <c r="B18" s="285"/>
      <c r="C18" s="164"/>
      <c r="D18" s="164"/>
      <c r="E18" s="164"/>
      <c r="F18" s="164"/>
      <c r="G18" s="164"/>
    </row>
    <row r="19" s="125" customFormat="1" ht="16.5" customHeight="1" spans="1:7">
      <c r="A19" s="284" t="s">
        <v>128</v>
      </c>
      <c r="B19" s="285"/>
      <c r="C19" s="164"/>
      <c r="D19" s="164"/>
      <c r="E19" s="164"/>
      <c r="F19" s="164"/>
      <c r="G19" s="164"/>
    </row>
    <row r="20" s="125" customFormat="1" ht="16.5" customHeight="1" spans="1:7">
      <c r="A20" s="284" t="s">
        <v>129</v>
      </c>
      <c r="B20" s="285"/>
      <c r="C20" s="164"/>
      <c r="D20" s="164"/>
      <c r="E20" s="164"/>
      <c r="F20" s="164"/>
      <c r="G20" s="164"/>
    </row>
    <row r="21" s="125" customFormat="1" ht="16.5" customHeight="1" spans="1:7">
      <c r="A21" s="282" t="s">
        <v>130</v>
      </c>
      <c r="B21" s="281">
        <f>SUM(B22:B29)</f>
        <v>0</v>
      </c>
      <c r="C21" s="164"/>
      <c r="D21" s="164"/>
      <c r="E21" s="164"/>
      <c r="F21" s="164"/>
      <c r="G21" s="164"/>
    </row>
    <row r="22" s="125" customFormat="1" ht="16.5" customHeight="1" spans="1:7">
      <c r="A22" s="284" t="s">
        <v>119</v>
      </c>
      <c r="B22" s="285">
        <v>0</v>
      </c>
      <c r="C22" s="164"/>
      <c r="D22" s="164"/>
      <c r="E22" s="164"/>
      <c r="F22" s="164"/>
      <c r="G22" s="164"/>
    </row>
    <row r="23" s="125" customFormat="1" ht="16.5" customHeight="1" spans="1:7">
      <c r="A23" s="284" t="s">
        <v>120</v>
      </c>
      <c r="B23" s="285"/>
      <c r="C23" s="164"/>
      <c r="D23" s="164"/>
      <c r="E23" s="164"/>
      <c r="F23" s="164"/>
      <c r="G23" s="164"/>
    </row>
    <row r="24" s="125" customFormat="1" ht="16.5" customHeight="1" spans="1:7">
      <c r="A24" s="284" t="s">
        <v>121</v>
      </c>
      <c r="B24" s="285"/>
      <c r="C24" s="164"/>
      <c r="D24" s="164"/>
      <c r="E24" s="164"/>
      <c r="F24" s="164"/>
      <c r="G24" s="164"/>
    </row>
    <row r="25" s="125" customFormat="1" ht="16.5" customHeight="1" spans="1:7">
      <c r="A25" s="284" t="s">
        <v>131</v>
      </c>
      <c r="B25" s="285"/>
      <c r="C25" s="164"/>
      <c r="D25" s="164"/>
      <c r="E25" s="164"/>
      <c r="F25" s="164"/>
      <c r="G25" s="164"/>
    </row>
    <row r="26" s="125" customFormat="1" ht="16.5" customHeight="1" spans="1:7">
      <c r="A26" s="284" t="s">
        <v>132</v>
      </c>
      <c r="B26" s="285"/>
      <c r="C26" s="164"/>
      <c r="D26" s="164"/>
      <c r="E26" s="164"/>
      <c r="F26" s="164"/>
      <c r="G26" s="164"/>
    </row>
    <row r="27" s="125" customFormat="1" ht="16.5" customHeight="1" spans="1:7">
      <c r="A27" s="284" t="s">
        <v>133</v>
      </c>
      <c r="B27" s="285"/>
      <c r="C27" s="164"/>
      <c r="D27" s="164"/>
      <c r="E27" s="164"/>
      <c r="F27" s="164"/>
      <c r="G27" s="164"/>
    </row>
    <row r="28" s="125" customFormat="1" ht="16.5" customHeight="1" spans="1:7">
      <c r="A28" s="284" t="s">
        <v>128</v>
      </c>
      <c r="B28" s="285"/>
      <c r="C28" s="164"/>
      <c r="D28" s="164"/>
      <c r="E28" s="164"/>
      <c r="F28" s="164"/>
      <c r="G28" s="164"/>
    </row>
    <row r="29" s="125" customFormat="1" ht="16.5" customHeight="1" spans="1:7">
      <c r="A29" s="284" t="s">
        <v>134</v>
      </c>
      <c r="B29" s="285"/>
      <c r="C29" s="164"/>
      <c r="D29" s="164"/>
      <c r="E29" s="164"/>
      <c r="F29" s="164"/>
      <c r="G29" s="164"/>
    </row>
    <row r="30" s="125" customFormat="1" ht="16.5" customHeight="1" spans="1:7">
      <c r="A30" s="282" t="s">
        <v>135</v>
      </c>
      <c r="B30" s="281">
        <f>SUM(B31:B40)</f>
        <v>844.996731</v>
      </c>
      <c r="C30" s="164"/>
      <c r="D30" s="164"/>
      <c r="E30" s="164"/>
      <c r="F30" s="164"/>
      <c r="G30" s="164"/>
    </row>
    <row r="31" s="125" customFormat="1" ht="16.5" customHeight="1" spans="1:7">
      <c r="A31" s="284" t="s">
        <v>119</v>
      </c>
      <c r="B31" s="285">
        <v>801.321719</v>
      </c>
      <c r="C31" s="164"/>
      <c r="D31" s="164"/>
      <c r="E31" s="164"/>
      <c r="F31" s="164"/>
      <c r="G31" s="164"/>
    </row>
    <row r="32" s="125" customFormat="1" ht="16.5" customHeight="1" spans="1:7">
      <c r="A32" s="284" t="s">
        <v>120</v>
      </c>
      <c r="B32" s="285">
        <v>0.22</v>
      </c>
      <c r="C32" s="164"/>
      <c r="D32" s="164"/>
      <c r="E32" s="164"/>
      <c r="F32" s="164"/>
      <c r="G32" s="164"/>
    </row>
    <row r="33" s="125" customFormat="1" ht="16.5" customHeight="1" spans="1:7">
      <c r="A33" s="284" t="s">
        <v>121</v>
      </c>
      <c r="B33" s="285">
        <v>0</v>
      </c>
      <c r="C33" s="164"/>
      <c r="D33" s="164"/>
      <c r="E33" s="164"/>
      <c r="F33" s="164"/>
      <c r="G33" s="164"/>
    </row>
    <row r="34" s="125" customFormat="1" ht="16.5" customHeight="1" spans="1:7">
      <c r="A34" s="284" t="s">
        <v>136</v>
      </c>
      <c r="B34" s="285">
        <v>0</v>
      </c>
      <c r="C34" s="164"/>
      <c r="D34" s="164"/>
      <c r="E34" s="164"/>
      <c r="F34" s="164"/>
      <c r="G34" s="164"/>
    </row>
    <row r="35" s="125" customFormat="1" ht="16.5" customHeight="1" spans="1:7">
      <c r="A35" s="284" t="s">
        <v>137</v>
      </c>
      <c r="B35" s="285">
        <v>0</v>
      </c>
      <c r="C35" s="164"/>
      <c r="D35" s="164"/>
      <c r="E35" s="164"/>
      <c r="F35" s="164"/>
      <c r="G35" s="164"/>
    </row>
    <row r="36" s="125" customFormat="1" ht="16.5" customHeight="1" spans="1:7">
      <c r="A36" s="284" t="s">
        <v>138</v>
      </c>
      <c r="B36" s="285">
        <v>0</v>
      </c>
      <c r="C36" s="164"/>
      <c r="D36" s="164"/>
      <c r="E36" s="164"/>
      <c r="F36" s="164"/>
      <c r="G36" s="164"/>
    </row>
    <row r="37" s="125" customFormat="1" ht="16.5" customHeight="1" spans="1:7">
      <c r="A37" s="284" t="s">
        <v>139</v>
      </c>
      <c r="B37" s="285">
        <v>0</v>
      </c>
      <c r="C37" s="164"/>
      <c r="D37" s="164"/>
      <c r="E37" s="164"/>
      <c r="F37" s="164"/>
      <c r="G37" s="164"/>
    </row>
    <row r="38" s="125" customFormat="1" ht="16.5" customHeight="1" spans="1:7">
      <c r="A38" s="284" t="s">
        <v>140</v>
      </c>
      <c r="B38" s="285">
        <v>0</v>
      </c>
      <c r="C38" s="164"/>
      <c r="D38" s="164"/>
      <c r="E38" s="164"/>
      <c r="F38" s="164"/>
      <c r="G38" s="164"/>
    </row>
    <row r="39" s="125" customFormat="1" ht="16.5" customHeight="1" spans="1:7">
      <c r="A39" s="284" t="s">
        <v>128</v>
      </c>
      <c r="B39" s="285">
        <v>0</v>
      </c>
      <c r="C39" s="164"/>
      <c r="D39" s="164"/>
      <c r="E39" s="164"/>
      <c r="F39" s="164"/>
      <c r="G39" s="164"/>
    </row>
    <row r="40" s="125" customFormat="1" ht="16.5" customHeight="1" spans="1:7">
      <c r="A40" s="284" t="s">
        <v>141</v>
      </c>
      <c r="B40" s="285">
        <v>43.455012</v>
      </c>
      <c r="C40" s="164"/>
      <c r="D40" s="164"/>
      <c r="E40" s="164"/>
      <c r="F40" s="164"/>
      <c r="G40" s="164"/>
    </row>
    <row r="41" s="125" customFormat="1" ht="16.5" customHeight="1" spans="1:7">
      <c r="A41" s="282" t="s">
        <v>142</v>
      </c>
      <c r="B41" s="281">
        <f>SUM(B42:B51)</f>
        <v>0</v>
      </c>
      <c r="C41" s="164"/>
      <c r="D41" s="164"/>
      <c r="E41" s="164"/>
      <c r="F41" s="164"/>
      <c r="G41" s="164"/>
    </row>
    <row r="42" s="125" customFormat="1" ht="16.5" customHeight="1" spans="1:7">
      <c r="A42" s="284" t="s">
        <v>119</v>
      </c>
      <c r="B42" s="285">
        <v>0</v>
      </c>
      <c r="C42" s="164"/>
      <c r="D42" s="164"/>
      <c r="E42" s="164"/>
      <c r="F42" s="164"/>
      <c r="G42" s="164"/>
    </row>
    <row r="43" s="125" customFormat="1" ht="16.5" customHeight="1" spans="1:7">
      <c r="A43" s="284" t="s">
        <v>120</v>
      </c>
      <c r="B43" s="285"/>
      <c r="C43" s="164"/>
      <c r="D43" s="164"/>
      <c r="E43" s="164"/>
      <c r="F43" s="164"/>
      <c r="G43" s="164"/>
    </row>
    <row r="44" s="125" customFormat="1" ht="16.5" customHeight="1" spans="1:7">
      <c r="A44" s="284" t="s">
        <v>121</v>
      </c>
      <c r="B44" s="285"/>
      <c r="C44" s="164"/>
      <c r="D44" s="164"/>
      <c r="E44" s="164"/>
      <c r="F44" s="164"/>
      <c r="G44" s="164"/>
    </row>
    <row r="45" s="125" customFormat="1" ht="16.5" customHeight="1" spans="1:7">
      <c r="A45" s="284" t="s">
        <v>143</v>
      </c>
      <c r="B45" s="285"/>
      <c r="C45" s="164"/>
      <c r="D45" s="164"/>
      <c r="E45" s="164"/>
      <c r="F45" s="164"/>
      <c r="G45" s="164"/>
    </row>
    <row r="46" s="125" customFormat="1" ht="16.5" customHeight="1" spans="1:7">
      <c r="A46" s="284" t="s">
        <v>144</v>
      </c>
      <c r="B46" s="285"/>
      <c r="C46" s="164"/>
      <c r="D46" s="164"/>
      <c r="E46" s="164"/>
      <c r="F46" s="164"/>
      <c r="G46" s="164"/>
    </row>
    <row r="47" s="125" customFormat="1" ht="16.5" customHeight="1" spans="1:7">
      <c r="A47" s="284" t="s">
        <v>145</v>
      </c>
      <c r="B47" s="285"/>
      <c r="C47" s="164"/>
      <c r="D47" s="164"/>
      <c r="E47" s="164"/>
      <c r="F47" s="164"/>
      <c r="G47" s="164"/>
    </row>
    <row r="48" s="125" customFormat="1" ht="16.5" customHeight="1" spans="1:7">
      <c r="A48" s="284" t="s">
        <v>146</v>
      </c>
      <c r="B48" s="285"/>
      <c r="C48" s="164"/>
      <c r="D48" s="164"/>
      <c r="E48" s="164"/>
      <c r="F48" s="164"/>
      <c r="G48" s="164"/>
    </row>
    <row r="49" s="125" customFormat="1" ht="16.5" customHeight="1" spans="1:7">
      <c r="A49" s="284" t="s">
        <v>147</v>
      </c>
      <c r="B49" s="285"/>
      <c r="C49" s="164"/>
      <c r="D49" s="164"/>
      <c r="E49" s="164"/>
      <c r="F49" s="164"/>
      <c r="G49" s="164"/>
    </row>
    <row r="50" s="125" customFormat="1" ht="16.5" customHeight="1" spans="1:7">
      <c r="A50" s="284" t="s">
        <v>128</v>
      </c>
      <c r="B50" s="285"/>
      <c r="C50" s="164"/>
      <c r="D50" s="164"/>
      <c r="E50" s="164"/>
      <c r="F50" s="164"/>
      <c r="G50" s="164"/>
    </row>
    <row r="51" s="125" customFormat="1" ht="16.5" customHeight="1" spans="1:7">
      <c r="A51" s="284" t="s">
        <v>148</v>
      </c>
      <c r="B51" s="285"/>
      <c r="C51" s="164"/>
      <c r="D51" s="164"/>
      <c r="E51" s="164"/>
      <c r="F51" s="164"/>
      <c r="G51" s="164"/>
    </row>
    <row r="52" s="125" customFormat="1" ht="16.5" customHeight="1" spans="1:7">
      <c r="A52" s="284" t="s">
        <v>149</v>
      </c>
      <c r="B52" s="281">
        <f>SUM(B53:B62)</f>
        <v>0</v>
      </c>
      <c r="C52" s="164"/>
      <c r="D52" s="164"/>
      <c r="E52" s="164"/>
      <c r="F52" s="164"/>
      <c r="G52" s="164"/>
    </row>
    <row r="53" s="125" customFormat="1" ht="16.5" customHeight="1" spans="1:7">
      <c r="A53" s="282" t="s">
        <v>119</v>
      </c>
      <c r="B53" s="285"/>
      <c r="C53" s="164"/>
      <c r="D53" s="164"/>
      <c r="E53" s="164"/>
      <c r="F53" s="164"/>
      <c r="G53" s="164"/>
    </row>
    <row r="54" s="125" customFormat="1" ht="16.5" customHeight="1" spans="1:7">
      <c r="A54" s="284" t="s">
        <v>120</v>
      </c>
      <c r="B54" s="285"/>
      <c r="C54" s="164"/>
      <c r="D54" s="164"/>
      <c r="E54" s="164"/>
      <c r="F54" s="164"/>
      <c r="G54" s="164"/>
    </row>
    <row r="55" s="125" customFormat="1" ht="16.5" customHeight="1" spans="1:7">
      <c r="A55" s="284" t="s">
        <v>121</v>
      </c>
      <c r="B55" s="285"/>
      <c r="C55" s="164"/>
      <c r="D55" s="164"/>
      <c r="E55" s="164"/>
      <c r="F55" s="164"/>
      <c r="G55" s="164"/>
    </row>
    <row r="56" s="125" customFormat="1" ht="16.5" customHeight="1" spans="1:7">
      <c r="A56" s="284" t="s">
        <v>150</v>
      </c>
      <c r="B56" s="285"/>
      <c r="C56" s="164"/>
      <c r="D56" s="164"/>
      <c r="E56" s="164"/>
      <c r="F56" s="164"/>
      <c r="G56" s="164"/>
    </row>
    <row r="57" s="125" customFormat="1" ht="16.5" customHeight="1" spans="1:7">
      <c r="A57" s="284" t="s">
        <v>151</v>
      </c>
      <c r="B57" s="285"/>
      <c r="C57" s="164"/>
      <c r="D57" s="164"/>
      <c r="E57" s="164"/>
      <c r="F57" s="164"/>
      <c r="G57" s="164"/>
    </row>
    <row r="58" s="125" customFormat="1" ht="16.5" customHeight="1" spans="1:7">
      <c r="A58" s="284" t="s">
        <v>152</v>
      </c>
      <c r="B58" s="285"/>
      <c r="C58" s="164"/>
      <c r="D58" s="164"/>
      <c r="E58" s="164"/>
      <c r="F58" s="164"/>
      <c r="G58" s="164"/>
    </row>
    <row r="59" s="125" customFormat="1" ht="16.5" customHeight="1" spans="1:7">
      <c r="A59" s="284" t="s">
        <v>153</v>
      </c>
      <c r="B59" s="285"/>
      <c r="C59" s="164"/>
      <c r="D59" s="164"/>
      <c r="E59" s="164"/>
      <c r="F59" s="164"/>
      <c r="G59" s="164"/>
    </row>
    <row r="60" s="125" customFormat="1" ht="16.5" customHeight="1" spans="1:7">
      <c r="A60" s="284" t="s">
        <v>154</v>
      </c>
      <c r="B60" s="285"/>
      <c r="C60" s="164"/>
      <c r="D60" s="164"/>
      <c r="E60" s="164"/>
      <c r="F60" s="164"/>
      <c r="G60" s="164"/>
    </row>
    <row r="61" s="125" customFormat="1" ht="16.5" customHeight="1" spans="1:7">
      <c r="A61" s="284" t="s">
        <v>128</v>
      </c>
      <c r="B61" s="285"/>
      <c r="C61" s="164"/>
      <c r="D61" s="164"/>
      <c r="E61" s="164"/>
      <c r="F61" s="164"/>
      <c r="G61" s="164"/>
    </row>
    <row r="62" s="125" customFormat="1" ht="16.5" customHeight="1" spans="1:7">
      <c r="A62" s="284" t="s">
        <v>155</v>
      </c>
      <c r="B62" s="285"/>
      <c r="C62" s="164"/>
      <c r="D62" s="164"/>
      <c r="E62" s="164"/>
      <c r="F62" s="164"/>
      <c r="G62" s="164"/>
    </row>
    <row r="63" s="125" customFormat="1" ht="16.5" customHeight="1" spans="1:7">
      <c r="A63" s="284" t="s">
        <v>156</v>
      </c>
      <c r="B63" s="281">
        <f>SUM(B64:B73)</f>
        <v>0</v>
      </c>
      <c r="C63" s="164"/>
      <c r="D63" s="164"/>
      <c r="E63" s="164"/>
      <c r="F63" s="164"/>
      <c r="G63" s="164"/>
    </row>
    <row r="64" s="125" customFormat="1" ht="16.5" customHeight="1" spans="1:7">
      <c r="A64" s="282" t="s">
        <v>119</v>
      </c>
      <c r="B64" s="285"/>
      <c r="C64" s="164"/>
      <c r="D64" s="164"/>
      <c r="E64" s="164"/>
      <c r="F64" s="164"/>
      <c r="G64" s="164"/>
    </row>
    <row r="65" s="125" customFormat="1" ht="16.5" customHeight="1" spans="1:7">
      <c r="A65" s="284" t="s">
        <v>120</v>
      </c>
      <c r="B65" s="285"/>
      <c r="C65" s="164"/>
      <c r="D65" s="164"/>
      <c r="E65" s="164"/>
      <c r="F65" s="164"/>
      <c r="G65" s="164"/>
    </row>
    <row r="66" s="125" customFormat="1" ht="16.5" customHeight="1" spans="1:7">
      <c r="A66" s="284" t="s">
        <v>121</v>
      </c>
      <c r="B66" s="285"/>
      <c r="C66" s="164"/>
      <c r="D66" s="164"/>
      <c r="E66" s="164"/>
      <c r="F66" s="164"/>
      <c r="G66" s="164"/>
    </row>
    <row r="67" s="125" customFormat="1" ht="16.5" customHeight="1" spans="1:7">
      <c r="A67" s="284" t="s">
        <v>157</v>
      </c>
      <c r="B67" s="285"/>
      <c r="C67" s="164"/>
      <c r="D67" s="164"/>
      <c r="E67" s="164"/>
      <c r="F67" s="164"/>
      <c r="G67" s="164"/>
    </row>
    <row r="68" s="125" customFormat="1" ht="16.5" customHeight="1" spans="1:7">
      <c r="A68" s="284" t="s">
        <v>158</v>
      </c>
      <c r="B68" s="285"/>
      <c r="C68" s="164"/>
      <c r="D68" s="164"/>
      <c r="E68" s="164"/>
      <c r="F68" s="164"/>
      <c r="G68" s="164"/>
    </row>
    <row r="69" s="125" customFormat="1" ht="16.5" customHeight="1" spans="1:7">
      <c r="A69" s="284" t="s">
        <v>159</v>
      </c>
      <c r="B69" s="285"/>
      <c r="C69" s="164"/>
      <c r="D69" s="164"/>
      <c r="E69" s="164"/>
      <c r="F69" s="164"/>
      <c r="G69" s="164"/>
    </row>
    <row r="70" s="125" customFormat="1" ht="16.5" customHeight="1" spans="1:7">
      <c r="A70" s="284" t="s">
        <v>160</v>
      </c>
      <c r="B70" s="285"/>
      <c r="C70" s="164"/>
      <c r="D70" s="164"/>
      <c r="E70" s="164"/>
      <c r="F70" s="164"/>
      <c r="G70" s="164"/>
    </row>
    <row r="71" s="125" customFormat="1" ht="16.5" customHeight="1" spans="1:7">
      <c r="A71" s="284" t="s">
        <v>161</v>
      </c>
      <c r="B71" s="285"/>
      <c r="C71" s="164"/>
      <c r="D71" s="164"/>
      <c r="E71" s="164"/>
      <c r="F71" s="164"/>
      <c r="G71" s="164"/>
    </row>
    <row r="72" s="125" customFormat="1" ht="16.5" customHeight="1" spans="1:7">
      <c r="A72" s="284" t="s">
        <v>128</v>
      </c>
      <c r="B72" s="285"/>
      <c r="C72" s="164"/>
      <c r="D72" s="164"/>
      <c r="E72" s="164"/>
      <c r="F72" s="164"/>
      <c r="G72" s="164"/>
    </row>
    <row r="73" s="125" customFormat="1" ht="16.5" customHeight="1" spans="1:7">
      <c r="A73" s="284" t="s">
        <v>162</v>
      </c>
      <c r="B73" s="285"/>
      <c r="C73" s="164"/>
      <c r="D73" s="164"/>
      <c r="E73" s="164"/>
      <c r="F73" s="164"/>
      <c r="G73" s="164"/>
    </row>
    <row r="74" s="125" customFormat="1" ht="16.5" customHeight="1" spans="1:7">
      <c r="A74" s="284" t="s">
        <v>163</v>
      </c>
      <c r="B74" s="281">
        <f>SUM(B75:B81)</f>
        <v>0</v>
      </c>
      <c r="C74" s="164"/>
      <c r="D74" s="164"/>
      <c r="E74" s="164"/>
      <c r="F74" s="164"/>
      <c r="G74" s="164"/>
    </row>
    <row r="75" s="125" customFormat="1" ht="16.5" customHeight="1" spans="1:7">
      <c r="A75" s="282" t="s">
        <v>119</v>
      </c>
      <c r="B75" s="285"/>
      <c r="C75" s="164"/>
      <c r="D75" s="164"/>
      <c r="E75" s="164"/>
      <c r="F75" s="164"/>
      <c r="G75" s="164"/>
    </row>
    <row r="76" s="125" customFormat="1" ht="16.5" customHeight="1" spans="1:7">
      <c r="A76" s="284" t="s">
        <v>120</v>
      </c>
      <c r="B76" s="285"/>
      <c r="C76" s="164"/>
      <c r="D76" s="164"/>
      <c r="E76" s="164"/>
      <c r="F76" s="164"/>
      <c r="G76" s="164"/>
    </row>
    <row r="77" s="125" customFormat="1" ht="16.5" customHeight="1" spans="1:7">
      <c r="A77" s="284" t="s">
        <v>121</v>
      </c>
      <c r="B77" s="285"/>
      <c r="C77" s="164"/>
      <c r="D77" s="164"/>
      <c r="E77" s="164"/>
      <c r="F77" s="164"/>
      <c r="G77" s="164"/>
    </row>
    <row r="78" s="125" customFormat="1" ht="16.5" customHeight="1" spans="1:7">
      <c r="A78" s="284" t="s">
        <v>160</v>
      </c>
      <c r="B78" s="285"/>
      <c r="C78" s="164"/>
      <c r="D78" s="164"/>
      <c r="E78" s="164"/>
      <c r="F78" s="164"/>
      <c r="G78" s="164"/>
    </row>
    <row r="79" s="125" customFormat="1" ht="16.5" customHeight="1" spans="1:7">
      <c r="A79" s="284" t="s">
        <v>164</v>
      </c>
      <c r="B79" s="285"/>
      <c r="C79" s="164"/>
      <c r="D79" s="164"/>
      <c r="E79" s="164"/>
      <c r="F79" s="164"/>
      <c r="G79" s="164"/>
    </row>
    <row r="80" s="125" customFormat="1" ht="16.5" customHeight="1" spans="1:7">
      <c r="A80" s="284" t="s">
        <v>128</v>
      </c>
      <c r="B80" s="285"/>
      <c r="C80" s="164"/>
      <c r="D80" s="164"/>
      <c r="E80" s="164"/>
      <c r="F80" s="164"/>
      <c r="G80" s="164"/>
    </row>
    <row r="81" s="125" customFormat="1" ht="16.5" customHeight="1" spans="1:7">
      <c r="A81" s="284" t="s">
        <v>165</v>
      </c>
      <c r="B81" s="285"/>
      <c r="C81" s="164"/>
      <c r="D81" s="164"/>
      <c r="E81" s="164"/>
      <c r="F81" s="164"/>
      <c r="G81" s="164"/>
    </row>
    <row r="82" s="125" customFormat="1" ht="16.5" customHeight="1" spans="1:7">
      <c r="A82" s="284" t="s">
        <v>166</v>
      </c>
      <c r="B82" s="281">
        <f>SUM(B83:B90)</f>
        <v>0</v>
      </c>
      <c r="C82" s="164"/>
      <c r="D82" s="164"/>
      <c r="E82" s="164"/>
      <c r="F82" s="164"/>
      <c r="G82" s="164"/>
    </row>
    <row r="83" s="125" customFormat="1" ht="16.5" customHeight="1" spans="1:7">
      <c r="A83" s="284" t="s">
        <v>119</v>
      </c>
      <c r="B83" s="285"/>
      <c r="C83" s="164"/>
      <c r="D83" s="164"/>
      <c r="E83" s="164"/>
      <c r="F83" s="164"/>
      <c r="G83" s="164"/>
    </row>
    <row r="84" s="125" customFormat="1" ht="16.5" customHeight="1" spans="1:7">
      <c r="A84" s="284" t="s">
        <v>120</v>
      </c>
      <c r="B84" s="285"/>
      <c r="C84" s="164"/>
      <c r="D84" s="164"/>
      <c r="E84" s="164"/>
      <c r="F84" s="164"/>
      <c r="G84" s="164"/>
    </row>
    <row r="85" s="125" customFormat="1" ht="16.5" customHeight="1" spans="1:7">
      <c r="A85" s="284" t="s">
        <v>121</v>
      </c>
      <c r="B85" s="285"/>
      <c r="C85" s="164"/>
      <c r="D85" s="164"/>
      <c r="E85" s="164"/>
      <c r="F85" s="164"/>
      <c r="G85" s="164"/>
    </row>
    <row r="86" s="125" customFormat="1" ht="16.5" customHeight="1" spans="1:7">
      <c r="A86" s="284" t="s">
        <v>167</v>
      </c>
      <c r="B86" s="285"/>
      <c r="C86" s="164"/>
      <c r="D86" s="164"/>
      <c r="E86" s="164"/>
      <c r="F86" s="164"/>
      <c r="G86" s="164"/>
    </row>
    <row r="87" s="125" customFormat="1" ht="16.5" customHeight="1" spans="1:7">
      <c r="A87" s="282" t="s">
        <v>168</v>
      </c>
      <c r="B87" s="285"/>
      <c r="C87" s="164"/>
      <c r="D87" s="164"/>
      <c r="E87" s="164"/>
      <c r="F87" s="164"/>
      <c r="G87" s="164"/>
    </row>
    <row r="88" s="125" customFormat="1" ht="16.5" customHeight="1" spans="1:7">
      <c r="A88" s="284" t="s">
        <v>160</v>
      </c>
      <c r="B88" s="285"/>
      <c r="C88" s="164"/>
      <c r="D88" s="164"/>
      <c r="E88" s="164"/>
      <c r="F88" s="164"/>
      <c r="G88" s="164"/>
    </row>
    <row r="89" s="125" customFormat="1" ht="16.5" customHeight="1" spans="1:7">
      <c r="A89" s="284" t="s">
        <v>128</v>
      </c>
      <c r="B89" s="285"/>
      <c r="C89" s="164"/>
      <c r="D89" s="164"/>
      <c r="E89" s="164"/>
      <c r="F89" s="164"/>
      <c r="G89" s="164"/>
    </row>
    <row r="90" s="125" customFormat="1" ht="16.5" customHeight="1" spans="1:7">
      <c r="A90" s="284" t="s">
        <v>169</v>
      </c>
      <c r="B90" s="285"/>
      <c r="C90" s="164"/>
      <c r="D90" s="164"/>
      <c r="E90" s="164"/>
      <c r="F90" s="164"/>
      <c r="G90" s="164"/>
    </row>
    <row r="91" s="125" customFormat="1" ht="16.5" customHeight="1" spans="1:7">
      <c r="A91" s="284" t="s">
        <v>170</v>
      </c>
      <c r="B91" s="281">
        <f>SUM(B92:B103)</f>
        <v>0</v>
      </c>
      <c r="C91" s="164"/>
      <c r="D91" s="164"/>
      <c r="E91" s="164"/>
      <c r="F91" s="164"/>
      <c r="G91" s="164"/>
    </row>
    <row r="92" s="125" customFormat="1" ht="16.5" customHeight="1" spans="1:7">
      <c r="A92" s="284" t="s">
        <v>119</v>
      </c>
      <c r="B92" s="285"/>
      <c r="C92" s="164"/>
      <c r="D92" s="164"/>
      <c r="E92" s="164"/>
      <c r="F92" s="164"/>
      <c r="G92" s="164"/>
    </row>
    <row r="93" s="125" customFormat="1" ht="16.5" customHeight="1" spans="1:7">
      <c r="A93" s="284" t="s">
        <v>120</v>
      </c>
      <c r="B93" s="285"/>
      <c r="C93" s="164"/>
      <c r="D93" s="164"/>
      <c r="E93" s="164"/>
      <c r="F93" s="164"/>
      <c r="G93" s="164"/>
    </row>
    <row r="94" s="125" customFormat="1" ht="16.5" customHeight="1" spans="1:7">
      <c r="A94" s="284" t="s">
        <v>121</v>
      </c>
      <c r="B94" s="285"/>
      <c r="C94" s="164"/>
      <c r="D94" s="164"/>
      <c r="E94" s="164"/>
      <c r="F94" s="164"/>
      <c r="G94" s="164"/>
    </row>
    <row r="95" s="125" customFormat="1" ht="16.5" customHeight="1" spans="1:7">
      <c r="A95" s="284" t="s">
        <v>171</v>
      </c>
      <c r="B95" s="285"/>
      <c r="C95" s="164"/>
      <c r="D95" s="164"/>
      <c r="E95" s="164"/>
      <c r="F95" s="164"/>
      <c r="G95" s="164"/>
    </row>
    <row r="96" s="125" customFormat="1" ht="16.5" customHeight="1" spans="1:7">
      <c r="A96" s="282" t="s">
        <v>172</v>
      </c>
      <c r="B96" s="285"/>
      <c r="C96" s="164"/>
      <c r="D96" s="164"/>
      <c r="E96" s="164"/>
      <c r="F96" s="164"/>
      <c r="G96" s="164"/>
    </row>
    <row r="97" s="125" customFormat="1" ht="16.5" customHeight="1" spans="1:7">
      <c r="A97" s="284" t="s">
        <v>160</v>
      </c>
      <c r="B97" s="285"/>
      <c r="C97" s="164"/>
      <c r="D97" s="164"/>
      <c r="E97" s="164"/>
      <c r="F97" s="164"/>
      <c r="G97" s="164"/>
    </row>
    <row r="98" s="125" customFormat="1" ht="16.5" customHeight="1" spans="1:7">
      <c r="A98" s="284" t="s">
        <v>173</v>
      </c>
      <c r="B98" s="285"/>
      <c r="C98" s="164"/>
      <c r="D98" s="164"/>
      <c r="E98" s="164"/>
      <c r="F98" s="164"/>
      <c r="G98" s="164"/>
    </row>
    <row r="99" s="125" customFormat="1" ht="16.5" customHeight="1" spans="1:7">
      <c r="A99" s="284" t="s">
        <v>174</v>
      </c>
      <c r="B99" s="285"/>
      <c r="C99" s="164"/>
      <c r="D99" s="164"/>
      <c r="E99" s="164"/>
      <c r="F99" s="164"/>
      <c r="G99" s="164"/>
    </row>
    <row r="100" s="125" customFormat="1" ht="16.5" customHeight="1" spans="1:7">
      <c r="A100" s="284" t="s">
        <v>175</v>
      </c>
      <c r="B100" s="285"/>
      <c r="C100" s="164"/>
      <c r="D100" s="164"/>
      <c r="E100" s="164"/>
      <c r="F100" s="164"/>
      <c r="G100" s="164"/>
    </row>
    <row r="101" s="125" customFormat="1" ht="16.5" customHeight="1" spans="1:7">
      <c r="A101" s="284" t="s">
        <v>176</v>
      </c>
      <c r="B101" s="285"/>
      <c r="C101" s="164"/>
      <c r="D101" s="164"/>
      <c r="E101" s="164"/>
      <c r="F101" s="164"/>
      <c r="G101" s="164"/>
    </row>
    <row r="102" s="125" customFormat="1" ht="16.5" customHeight="1" spans="1:7">
      <c r="A102" s="284" t="s">
        <v>128</v>
      </c>
      <c r="B102" s="285"/>
      <c r="C102" s="164"/>
      <c r="D102" s="164"/>
      <c r="E102" s="164"/>
      <c r="F102" s="164"/>
      <c r="G102" s="164"/>
    </row>
    <row r="103" s="125" customFormat="1" ht="16.5" customHeight="1" spans="1:7">
      <c r="A103" s="284" t="s">
        <v>177</v>
      </c>
      <c r="B103" s="285"/>
      <c r="C103" s="164"/>
      <c r="D103" s="164"/>
      <c r="E103" s="164"/>
      <c r="F103" s="164"/>
      <c r="G103" s="164"/>
    </row>
    <row r="104" s="125" customFormat="1" ht="16.5" customHeight="1" spans="1:7">
      <c r="A104" s="284" t="s">
        <v>178</v>
      </c>
      <c r="B104" s="281">
        <f>SUM(B105:B112)</f>
        <v>0</v>
      </c>
      <c r="C104" s="164"/>
      <c r="D104" s="164"/>
      <c r="E104" s="164"/>
      <c r="F104" s="164"/>
      <c r="G104" s="164"/>
    </row>
    <row r="105" s="125" customFormat="1" ht="16.5" customHeight="1" spans="1:7">
      <c r="A105" s="284" t="s">
        <v>119</v>
      </c>
      <c r="B105" s="285"/>
      <c r="C105" s="164"/>
      <c r="D105" s="164"/>
      <c r="E105" s="164"/>
      <c r="F105" s="164"/>
      <c r="G105" s="164"/>
    </row>
    <row r="106" s="125" customFormat="1" ht="16.5" customHeight="1" spans="1:7">
      <c r="A106" s="284" t="s">
        <v>120</v>
      </c>
      <c r="B106" s="285"/>
      <c r="C106" s="164"/>
      <c r="D106" s="164"/>
      <c r="E106" s="164"/>
      <c r="F106" s="164"/>
      <c r="G106" s="164"/>
    </row>
    <row r="107" s="125" customFormat="1" ht="16.5" customHeight="1" spans="1:7">
      <c r="A107" s="284" t="s">
        <v>121</v>
      </c>
      <c r="B107" s="285"/>
      <c r="C107" s="164"/>
      <c r="D107" s="164"/>
      <c r="E107" s="164"/>
      <c r="F107" s="164"/>
      <c r="G107" s="164"/>
    </row>
    <row r="108" s="125" customFormat="1" ht="16.5" customHeight="1" spans="1:7">
      <c r="A108" s="284" t="s">
        <v>179</v>
      </c>
      <c r="B108" s="285"/>
      <c r="C108" s="164"/>
      <c r="D108" s="164"/>
      <c r="E108" s="164"/>
      <c r="F108" s="164"/>
      <c r="G108" s="164"/>
    </row>
    <row r="109" s="125" customFormat="1" ht="16.5" customHeight="1" spans="1:7">
      <c r="A109" s="282" t="s">
        <v>180</v>
      </c>
      <c r="B109" s="285"/>
      <c r="C109" s="164"/>
      <c r="D109" s="164"/>
      <c r="E109" s="164"/>
      <c r="F109" s="164"/>
      <c r="G109" s="164"/>
    </row>
    <row r="110" s="125" customFormat="1" ht="16.5" customHeight="1" spans="1:7">
      <c r="A110" s="284" t="s">
        <v>181</v>
      </c>
      <c r="B110" s="285"/>
      <c r="C110" s="164"/>
      <c r="D110" s="164"/>
      <c r="E110" s="164"/>
      <c r="F110" s="164"/>
      <c r="G110" s="164"/>
    </row>
    <row r="111" s="125" customFormat="1" ht="16.5" customHeight="1" spans="1:7">
      <c r="A111" s="284" t="s">
        <v>128</v>
      </c>
      <c r="B111" s="285"/>
      <c r="C111" s="164"/>
      <c r="D111" s="164"/>
      <c r="E111" s="164"/>
      <c r="F111" s="164"/>
      <c r="G111" s="164"/>
    </row>
    <row r="112" s="125" customFormat="1" ht="16.5" customHeight="1" spans="1:7">
      <c r="A112" s="284" t="s">
        <v>182</v>
      </c>
      <c r="B112" s="285"/>
      <c r="C112" s="164"/>
      <c r="D112" s="164"/>
      <c r="E112" s="164"/>
      <c r="F112" s="164"/>
      <c r="G112" s="164"/>
    </row>
    <row r="113" s="125" customFormat="1" ht="16.5" customHeight="1" spans="1:7">
      <c r="A113" s="284" t="s">
        <v>183</v>
      </c>
      <c r="B113" s="281">
        <f>SUM(B114:B123)</f>
        <v>0</v>
      </c>
      <c r="C113" s="164"/>
      <c r="D113" s="164"/>
      <c r="E113" s="164"/>
      <c r="F113" s="164"/>
      <c r="G113" s="164"/>
    </row>
    <row r="114" s="125" customFormat="1" ht="16.5" customHeight="1" spans="1:7">
      <c r="A114" s="284" t="s">
        <v>119</v>
      </c>
      <c r="B114" s="285"/>
      <c r="C114" s="164"/>
      <c r="D114" s="164"/>
      <c r="E114" s="164"/>
      <c r="F114" s="164"/>
      <c r="G114" s="164"/>
    </row>
    <row r="115" s="125" customFormat="1" ht="16.5" customHeight="1" spans="1:7">
      <c r="A115" s="284" t="s">
        <v>120</v>
      </c>
      <c r="B115" s="285"/>
      <c r="C115" s="164"/>
      <c r="D115" s="164"/>
      <c r="E115" s="164"/>
      <c r="F115" s="164"/>
      <c r="G115" s="164"/>
    </row>
    <row r="116" s="125" customFormat="1" ht="16.5" customHeight="1" spans="1:7">
      <c r="A116" s="284" t="s">
        <v>121</v>
      </c>
      <c r="B116" s="285"/>
      <c r="C116" s="164"/>
      <c r="D116" s="164"/>
      <c r="E116" s="164"/>
      <c r="F116" s="164"/>
      <c r="G116" s="164"/>
    </row>
    <row r="117" s="125" customFormat="1" ht="16.5" customHeight="1" spans="1:7">
      <c r="A117" s="284" t="s">
        <v>184</v>
      </c>
      <c r="B117" s="285"/>
      <c r="C117" s="164"/>
      <c r="D117" s="164"/>
      <c r="E117" s="164"/>
      <c r="F117" s="164"/>
      <c r="G117" s="164"/>
    </row>
    <row r="118" s="125" customFormat="1" ht="16.5" customHeight="1" spans="1:7">
      <c r="A118" s="284" t="s">
        <v>185</v>
      </c>
      <c r="B118" s="285"/>
      <c r="C118" s="164"/>
      <c r="D118" s="164"/>
      <c r="E118" s="164"/>
      <c r="F118" s="164"/>
      <c r="G118" s="164"/>
    </row>
    <row r="119" s="125" customFormat="1" ht="16.5" customHeight="1" spans="1:7">
      <c r="A119" s="282" t="s">
        <v>186</v>
      </c>
      <c r="B119" s="285"/>
      <c r="C119" s="164"/>
      <c r="D119" s="164"/>
      <c r="E119" s="164"/>
      <c r="F119" s="164"/>
      <c r="G119" s="164"/>
    </row>
    <row r="120" s="125" customFormat="1" ht="16.5" customHeight="1" spans="1:7">
      <c r="A120" s="284" t="s">
        <v>187</v>
      </c>
      <c r="B120" s="285"/>
      <c r="C120" s="164"/>
      <c r="D120" s="164"/>
      <c r="E120" s="164"/>
      <c r="F120" s="164"/>
      <c r="G120" s="164"/>
    </row>
    <row r="121" s="125" customFormat="1" ht="16.5" customHeight="1" spans="1:7">
      <c r="A121" s="284" t="s">
        <v>188</v>
      </c>
      <c r="B121" s="285"/>
      <c r="C121" s="164"/>
      <c r="D121" s="164"/>
      <c r="E121" s="164"/>
      <c r="F121" s="164"/>
      <c r="G121" s="164"/>
    </row>
    <row r="122" s="125" customFormat="1" ht="16.5" customHeight="1" spans="1:7">
      <c r="A122" s="284" t="s">
        <v>128</v>
      </c>
      <c r="B122" s="285"/>
      <c r="C122" s="164"/>
      <c r="D122" s="164"/>
      <c r="E122" s="164"/>
      <c r="F122" s="164"/>
      <c r="G122" s="164"/>
    </row>
    <row r="123" s="125" customFormat="1" ht="16.5" customHeight="1" spans="1:7">
      <c r="A123" s="284" t="s">
        <v>189</v>
      </c>
      <c r="B123" s="285"/>
      <c r="C123" s="164"/>
      <c r="D123" s="164"/>
      <c r="E123" s="164"/>
      <c r="F123" s="164"/>
      <c r="G123" s="164"/>
    </row>
    <row r="124" s="125" customFormat="1" ht="16.5" customHeight="1" spans="1:7">
      <c r="A124" s="284" t="s">
        <v>190</v>
      </c>
      <c r="B124" s="281">
        <f>SUM(B125:B135)</f>
        <v>0</v>
      </c>
      <c r="C124" s="164"/>
      <c r="D124" s="164"/>
      <c r="E124" s="164"/>
      <c r="F124" s="164"/>
      <c r="G124" s="164"/>
    </row>
    <row r="125" s="125" customFormat="1" ht="16.5" customHeight="1" spans="1:7">
      <c r="A125" s="284" t="s">
        <v>119</v>
      </c>
      <c r="B125" s="285"/>
      <c r="C125" s="164"/>
      <c r="D125" s="164"/>
      <c r="E125" s="164"/>
      <c r="F125" s="164"/>
      <c r="G125" s="164"/>
    </row>
    <row r="126" s="125" customFormat="1" ht="16.5" customHeight="1" spans="1:7">
      <c r="A126" s="284" t="s">
        <v>120</v>
      </c>
      <c r="B126" s="285"/>
      <c r="C126" s="164"/>
      <c r="D126" s="164"/>
      <c r="E126" s="164"/>
      <c r="F126" s="164"/>
      <c r="G126" s="164"/>
    </row>
    <row r="127" s="125" customFormat="1" ht="16.5" customHeight="1" spans="1:7">
      <c r="A127" s="284" t="s">
        <v>121</v>
      </c>
      <c r="B127" s="285"/>
      <c r="C127" s="164"/>
      <c r="D127" s="164"/>
      <c r="E127" s="164"/>
      <c r="F127" s="164"/>
      <c r="G127" s="164"/>
    </row>
    <row r="128" s="125" customFormat="1" ht="16.5" customHeight="1" spans="1:7">
      <c r="A128" s="282" t="s">
        <v>191</v>
      </c>
      <c r="B128" s="285"/>
      <c r="C128" s="164"/>
      <c r="D128" s="164"/>
      <c r="E128" s="164"/>
      <c r="F128" s="164"/>
      <c r="G128" s="164"/>
    </row>
    <row r="129" s="125" customFormat="1" ht="16.5" customHeight="1" spans="1:7">
      <c r="A129" s="284" t="s">
        <v>192</v>
      </c>
      <c r="B129" s="285"/>
      <c r="C129" s="164"/>
      <c r="D129" s="164"/>
      <c r="E129" s="164"/>
      <c r="F129" s="164"/>
      <c r="G129" s="164"/>
    </row>
    <row r="130" s="125" customFormat="1" ht="16.5" customHeight="1" spans="1:7">
      <c r="A130" s="284" t="s">
        <v>193</v>
      </c>
      <c r="B130" s="285"/>
      <c r="C130" s="164"/>
      <c r="D130" s="164"/>
      <c r="E130" s="164"/>
      <c r="F130" s="164"/>
      <c r="G130" s="164"/>
    </row>
    <row r="131" s="125" customFormat="1" ht="16.5" customHeight="1" spans="1:7">
      <c r="A131" s="284" t="s">
        <v>194</v>
      </c>
      <c r="B131" s="285"/>
      <c r="C131" s="164"/>
      <c r="D131" s="164"/>
      <c r="E131" s="164"/>
      <c r="F131" s="164"/>
      <c r="G131" s="164"/>
    </row>
    <row r="132" s="125" customFormat="1" ht="16.5" customHeight="1" spans="1:7">
      <c r="A132" s="284" t="s">
        <v>195</v>
      </c>
      <c r="B132" s="285"/>
      <c r="C132" s="164"/>
      <c r="D132" s="164"/>
      <c r="E132" s="164"/>
      <c r="F132" s="164"/>
      <c r="G132" s="164"/>
    </row>
    <row r="133" s="125" customFormat="1" ht="16.5" customHeight="1" spans="1:7">
      <c r="A133" s="284" t="s">
        <v>196</v>
      </c>
      <c r="B133" s="285"/>
      <c r="C133" s="164"/>
      <c r="D133" s="164"/>
      <c r="E133" s="164"/>
      <c r="F133" s="164"/>
      <c r="G133" s="164"/>
    </row>
    <row r="134" s="125" customFormat="1" ht="16.5" customHeight="1" spans="1:7">
      <c r="A134" s="284" t="s">
        <v>128</v>
      </c>
      <c r="B134" s="285"/>
      <c r="C134" s="164"/>
      <c r="D134" s="164"/>
      <c r="E134" s="164"/>
      <c r="F134" s="164"/>
      <c r="G134" s="164"/>
    </row>
    <row r="135" s="125" customFormat="1" ht="16.5" customHeight="1" spans="1:7">
      <c r="A135" s="284" t="s">
        <v>197</v>
      </c>
      <c r="B135" s="285"/>
      <c r="C135" s="164"/>
      <c r="D135" s="164"/>
      <c r="E135" s="164"/>
      <c r="F135" s="164"/>
      <c r="G135" s="164"/>
    </row>
    <row r="136" s="125" customFormat="1" ht="16.5" customHeight="1" spans="1:7">
      <c r="A136" s="284" t="s">
        <v>198</v>
      </c>
      <c r="B136" s="281">
        <f>SUM(B137:B142)</f>
        <v>0</v>
      </c>
      <c r="C136" s="164"/>
      <c r="D136" s="164"/>
      <c r="E136" s="164"/>
      <c r="F136" s="164"/>
      <c r="G136" s="164"/>
    </row>
    <row r="137" s="125" customFormat="1" ht="16.5" customHeight="1" spans="1:7">
      <c r="A137" s="284" t="s">
        <v>119</v>
      </c>
      <c r="B137" s="285"/>
      <c r="C137" s="164"/>
      <c r="D137" s="164"/>
      <c r="E137" s="164"/>
      <c r="F137" s="164"/>
      <c r="G137" s="164"/>
    </row>
    <row r="138" s="125" customFormat="1" ht="16.5" customHeight="1" spans="1:7">
      <c r="A138" s="284" t="s">
        <v>120</v>
      </c>
      <c r="B138" s="285"/>
      <c r="C138" s="164"/>
      <c r="D138" s="164"/>
      <c r="E138" s="164"/>
      <c r="F138" s="164"/>
      <c r="G138" s="164"/>
    </row>
    <row r="139" s="125" customFormat="1" ht="16.5" customHeight="1" spans="1:7">
      <c r="A139" s="282" t="s">
        <v>121</v>
      </c>
      <c r="B139" s="285"/>
      <c r="C139" s="164"/>
      <c r="D139" s="164"/>
      <c r="E139" s="164"/>
      <c r="F139" s="164"/>
      <c r="G139" s="164"/>
    </row>
    <row r="140" s="125" customFormat="1" ht="16.5" customHeight="1" spans="1:7">
      <c r="A140" s="284" t="s">
        <v>199</v>
      </c>
      <c r="B140" s="285"/>
      <c r="C140" s="164"/>
      <c r="D140" s="164"/>
      <c r="E140" s="164"/>
      <c r="F140" s="164"/>
      <c r="G140" s="164"/>
    </row>
    <row r="141" s="125" customFormat="1" ht="16.5" customHeight="1" spans="1:7">
      <c r="A141" s="284" t="s">
        <v>128</v>
      </c>
      <c r="B141" s="285"/>
      <c r="C141" s="164"/>
      <c r="D141" s="164"/>
      <c r="E141" s="164"/>
      <c r="F141" s="164"/>
      <c r="G141" s="164"/>
    </row>
    <row r="142" s="125" customFormat="1" ht="16.5" customHeight="1" spans="1:7">
      <c r="A142" s="284" t="s">
        <v>200</v>
      </c>
      <c r="B142" s="285"/>
      <c r="C142" s="164"/>
      <c r="D142" s="164"/>
      <c r="E142" s="164"/>
      <c r="F142" s="164"/>
      <c r="G142" s="164"/>
    </row>
    <row r="143" s="125" customFormat="1" ht="16.5" customHeight="1" spans="1:7">
      <c r="A143" s="284" t="s">
        <v>201</v>
      </c>
      <c r="B143" s="281">
        <f>SUM(B144:B150)</f>
        <v>0</v>
      </c>
      <c r="C143" s="164"/>
      <c r="D143" s="164"/>
      <c r="E143" s="164"/>
      <c r="F143" s="164"/>
      <c r="G143" s="164"/>
    </row>
    <row r="144" s="125" customFormat="1" ht="16.5" customHeight="1" spans="1:7">
      <c r="A144" s="284" t="s">
        <v>119</v>
      </c>
      <c r="B144" s="285"/>
      <c r="C144" s="164"/>
      <c r="D144" s="164"/>
      <c r="E144" s="164"/>
      <c r="F144" s="164"/>
      <c r="G144" s="164"/>
    </row>
    <row r="145" s="125" customFormat="1" ht="16.5" customHeight="1" spans="1:7">
      <c r="A145" s="284" t="s">
        <v>120</v>
      </c>
      <c r="B145" s="285"/>
      <c r="C145" s="164"/>
      <c r="D145" s="164"/>
      <c r="E145" s="164"/>
      <c r="F145" s="164"/>
      <c r="G145" s="164"/>
    </row>
    <row r="146" s="125" customFormat="1" ht="16.5" customHeight="1" spans="1:7">
      <c r="A146" s="284" t="s">
        <v>121</v>
      </c>
      <c r="B146" s="285"/>
      <c r="C146" s="164"/>
      <c r="D146" s="164"/>
      <c r="E146" s="164"/>
      <c r="F146" s="164"/>
      <c r="G146" s="164"/>
    </row>
    <row r="147" s="125" customFormat="1" ht="16.5" customHeight="1" spans="1:7">
      <c r="A147" s="284" t="s">
        <v>202</v>
      </c>
      <c r="B147" s="285"/>
      <c r="C147" s="164"/>
      <c r="D147" s="164"/>
      <c r="E147" s="164"/>
      <c r="F147" s="164"/>
      <c r="G147" s="164"/>
    </row>
    <row r="148" s="125" customFormat="1" ht="16.5" customHeight="1" spans="1:7">
      <c r="A148" s="284" t="s">
        <v>203</v>
      </c>
      <c r="B148" s="285"/>
      <c r="C148" s="164"/>
      <c r="D148" s="164"/>
      <c r="E148" s="164"/>
      <c r="F148" s="164"/>
      <c r="G148" s="164"/>
    </row>
    <row r="149" s="125" customFormat="1" ht="16.5" customHeight="1" spans="1:7">
      <c r="A149" s="284" t="s">
        <v>128</v>
      </c>
      <c r="B149" s="285"/>
      <c r="C149" s="164"/>
      <c r="D149" s="164"/>
      <c r="E149" s="164"/>
      <c r="F149" s="164"/>
      <c r="G149" s="164"/>
    </row>
    <row r="150" s="125" customFormat="1" ht="16.5" customHeight="1" spans="1:7">
      <c r="A150" s="284" t="s">
        <v>204</v>
      </c>
      <c r="B150" s="285"/>
      <c r="C150" s="164"/>
      <c r="D150" s="164"/>
      <c r="E150" s="164"/>
      <c r="F150" s="164"/>
      <c r="G150" s="164"/>
    </row>
    <row r="151" s="125" customFormat="1" ht="16.5" customHeight="1" spans="1:7">
      <c r="A151" s="284" t="s">
        <v>205</v>
      </c>
      <c r="B151" s="281">
        <f>SUM(B152:B156)</f>
        <v>0</v>
      </c>
      <c r="C151" s="164"/>
      <c r="D151" s="164"/>
      <c r="E151" s="164"/>
      <c r="F151" s="164"/>
      <c r="G151" s="164"/>
    </row>
    <row r="152" s="125" customFormat="1" ht="16.5" customHeight="1" spans="1:7">
      <c r="A152" s="284" t="s">
        <v>119</v>
      </c>
      <c r="B152" s="285"/>
      <c r="C152" s="164"/>
      <c r="D152" s="164"/>
      <c r="E152" s="164"/>
      <c r="F152" s="164"/>
      <c r="G152" s="164"/>
    </row>
    <row r="153" s="125" customFormat="1" ht="16.5" customHeight="1" spans="1:7">
      <c r="A153" s="282" t="s">
        <v>120</v>
      </c>
      <c r="B153" s="285"/>
      <c r="C153" s="164"/>
      <c r="D153" s="164"/>
      <c r="E153" s="164"/>
      <c r="F153" s="164"/>
      <c r="G153" s="164"/>
    </row>
    <row r="154" s="125" customFormat="1" ht="16.5" customHeight="1" spans="1:7">
      <c r="A154" s="284" t="s">
        <v>121</v>
      </c>
      <c r="B154" s="285"/>
      <c r="C154" s="164"/>
      <c r="D154" s="164"/>
      <c r="E154" s="164"/>
      <c r="F154" s="164"/>
      <c r="G154" s="164"/>
    </row>
    <row r="155" s="125" customFormat="1" ht="16.5" customHeight="1" spans="1:7">
      <c r="A155" s="284" t="s">
        <v>206</v>
      </c>
      <c r="B155" s="285"/>
      <c r="C155" s="164"/>
      <c r="D155" s="164"/>
      <c r="E155" s="164"/>
      <c r="F155" s="164"/>
      <c r="G155" s="164"/>
    </row>
    <row r="156" s="125" customFormat="1" ht="16.5" customHeight="1" spans="1:7">
      <c r="A156" s="284" t="s">
        <v>207</v>
      </c>
      <c r="B156" s="285"/>
      <c r="C156" s="164"/>
      <c r="D156" s="164"/>
      <c r="E156" s="164"/>
      <c r="F156" s="164"/>
      <c r="G156" s="164"/>
    </row>
    <row r="157" s="125" customFormat="1" ht="16.5" customHeight="1" spans="1:7">
      <c r="A157" s="284" t="s">
        <v>208</v>
      </c>
      <c r="B157" s="281">
        <f>SUM(B158:B163)</f>
        <v>0</v>
      </c>
      <c r="C157" s="164"/>
      <c r="D157" s="164"/>
      <c r="E157" s="164"/>
      <c r="F157" s="164"/>
      <c r="G157" s="164"/>
    </row>
    <row r="158" s="125" customFormat="1" ht="16.5" customHeight="1" spans="1:7">
      <c r="A158" s="284" t="s">
        <v>119</v>
      </c>
      <c r="B158" s="285"/>
      <c r="C158" s="164"/>
      <c r="D158" s="164"/>
      <c r="E158" s="164"/>
      <c r="F158" s="164"/>
      <c r="G158" s="164"/>
    </row>
    <row r="159" s="125" customFormat="1" ht="16.5" customHeight="1" spans="1:7">
      <c r="A159" s="284" t="s">
        <v>120</v>
      </c>
      <c r="B159" s="285"/>
      <c r="C159" s="164"/>
      <c r="D159" s="164"/>
      <c r="E159" s="164"/>
      <c r="F159" s="164"/>
      <c r="G159" s="164"/>
    </row>
    <row r="160" s="125" customFormat="1" ht="16.5" customHeight="1" spans="1:7">
      <c r="A160" s="282" t="s">
        <v>121</v>
      </c>
      <c r="B160" s="285"/>
      <c r="C160" s="164"/>
      <c r="D160" s="164"/>
      <c r="E160" s="164"/>
      <c r="F160" s="164"/>
      <c r="G160" s="164"/>
    </row>
    <row r="161" s="125" customFormat="1" ht="16.5" customHeight="1" spans="1:7">
      <c r="A161" s="284" t="s">
        <v>133</v>
      </c>
      <c r="B161" s="285"/>
      <c r="C161" s="164"/>
      <c r="D161" s="164"/>
      <c r="E161" s="164"/>
      <c r="F161" s="164"/>
      <c r="G161" s="164"/>
    </row>
    <row r="162" s="125" customFormat="1" ht="16.5" customHeight="1" spans="1:7">
      <c r="A162" s="284" t="s">
        <v>128</v>
      </c>
      <c r="B162" s="285"/>
      <c r="C162" s="164"/>
      <c r="D162" s="164"/>
      <c r="E162" s="164"/>
      <c r="F162" s="164"/>
      <c r="G162" s="164"/>
    </row>
    <row r="163" s="125" customFormat="1" ht="16.5" customHeight="1" spans="1:7">
      <c r="A163" s="284" t="s">
        <v>209</v>
      </c>
      <c r="B163" s="285"/>
      <c r="C163" s="164"/>
      <c r="D163" s="164"/>
      <c r="E163" s="164"/>
      <c r="F163" s="164"/>
      <c r="G163" s="164"/>
    </row>
    <row r="164" s="125" customFormat="1" ht="16.5" customHeight="1" spans="1:7">
      <c r="A164" s="284" t="s">
        <v>210</v>
      </c>
      <c r="B164" s="281">
        <f>SUM(B165:B170)</f>
        <v>0</v>
      </c>
      <c r="C164" s="164"/>
      <c r="D164" s="164"/>
      <c r="E164" s="164"/>
      <c r="F164" s="164"/>
      <c r="G164" s="164"/>
    </row>
    <row r="165" s="125" customFormat="1" ht="16.5" customHeight="1" spans="1:7">
      <c r="A165" s="284" t="s">
        <v>119</v>
      </c>
      <c r="B165" s="285"/>
      <c r="C165" s="164"/>
      <c r="D165" s="164"/>
      <c r="E165" s="164"/>
      <c r="F165" s="164"/>
      <c r="G165" s="164"/>
    </row>
    <row r="166" s="125" customFormat="1" ht="16.5" customHeight="1" spans="1:7">
      <c r="A166" s="284" t="s">
        <v>120</v>
      </c>
      <c r="B166" s="285"/>
      <c r="C166" s="164"/>
      <c r="D166" s="164"/>
      <c r="E166" s="164"/>
      <c r="F166" s="164"/>
      <c r="G166" s="164"/>
    </row>
    <row r="167" s="125" customFormat="1" ht="16.5" customHeight="1" spans="1:7">
      <c r="A167" s="284" t="s">
        <v>121</v>
      </c>
      <c r="B167" s="285"/>
      <c r="C167" s="164"/>
      <c r="D167" s="164"/>
      <c r="E167" s="164"/>
      <c r="F167" s="164"/>
      <c r="G167" s="164"/>
    </row>
    <row r="168" s="125" customFormat="1" ht="16.5" customHeight="1" spans="1:7">
      <c r="A168" s="282" t="s">
        <v>211</v>
      </c>
      <c r="B168" s="285"/>
      <c r="C168" s="164"/>
      <c r="D168" s="164"/>
      <c r="E168" s="164"/>
      <c r="F168" s="164"/>
      <c r="G168" s="164"/>
    </row>
    <row r="169" s="125" customFormat="1" ht="16.5" customHeight="1" spans="1:7">
      <c r="A169" s="284" t="s">
        <v>128</v>
      </c>
      <c r="B169" s="285"/>
      <c r="C169" s="164"/>
      <c r="D169" s="164"/>
      <c r="E169" s="164"/>
      <c r="F169" s="164"/>
      <c r="G169" s="164"/>
    </row>
    <row r="170" s="125" customFormat="1" ht="16.5" customHeight="1" spans="1:7">
      <c r="A170" s="284" t="s">
        <v>212</v>
      </c>
      <c r="B170" s="285"/>
      <c r="C170" s="164"/>
      <c r="D170" s="164"/>
      <c r="E170" s="164"/>
      <c r="F170" s="164"/>
      <c r="G170" s="164"/>
    </row>
    <row r="171" s="125" customFormat="1" ht="16.5" customHeight="1" spans="1:7">
      <c r="A171" s="284" t="s">
        <v>213</v>
      </c>
      <c r="B171" s="281">
        <f>SUM(B172:B177)</f>
        <v>0</v>
      </c>
      <c r="C171" s="164"/>
      <c r="D171" s="164"/>
      <c r="E171" s="164"/>
      <c r="F171" s="164"/>
      <c r="G171" s="164"/>
    </row>
    <row r="172" s="125" customFormat="1" ht="16.5" customHeight="1" spans="1:7">
      <c r="A172" s="284" t="s">
        <v>119</v>
      </c>
      <c r="B172" s="285"/>
      <c r="C172" s="164"/>
      <c r="D172" s="164"/>
      <c r="E172" s="164"/>
      <c r="F172" s="164"/>
      <c r="G172" s="164"/>
    </row>
    <row r="173" s="125" customFormat="1" ht="16.5" customHeight="1" spans="1:7">
      <c r="A173" s="284" t="s">
        <v>120</v>
      </c>
      <c r="B173" s="285"/>
      <c r="C173" s="164"/>
      <c r="D173" s="164"/>
      <c r="E173" s="164"/>
      <c r="F173" s="164"/>
      <c r="G173" s="164"/>
    </row>
    <row r="174" s="125" customFormat="1" ht="16.5" customHeight="1" spans="1:7">
      <c r="A174" s="282" t="s">
        <v>121</v>
      </c>
      <c r="B174" s="285"/>
      <c r="C174" s="164"/>
      <c r="D174" s="164"/>
      <c r="E174" s="164"/>
      <c r="F174" s="164"/>
      <c r="G174" s="164"/>
    </row>
    <row r="175" s="125" customFormat="1" ht="16.5" customHeight="1" spans="1:7">
      <c r="A175" s="284" t="s">
        <v>214</v>
      </c>
      <c r="B175" s="285"/>
      <c r="C175" s="164"/>
      <c r="D175" s="164"/>
      <c r="E175" s="164"/>
      <c r="F175" s="164"/>
      <c r="G175" s="164"/>
    </row>
    <row r="176" s="125" customFormat="1" ht="16.5" customHeight="1" spans="1:7">
      <c r="A176" s="284" t="s">
        <v>128</v>
      </c>
      <c r="B176" s="285"/>
      <c r="C176" s="164"/>
      <c r="D176" s="164"/>
      <c r="E176" s="164"/>
      <c r="F176" s="164"/>
      <c r="G176" s="164"/>
    </row>
    <row r="177" s="125" customFormat="1" ht="16.5" customHeight="1" spans="1:7">
      <c r="A177" s="284" t="s">
        <v>215</v>
      </c>
      <c r="B177" s="285"/>
      <c r="C177" s="164"/>
      <c r="D177" s="164"/>
      <c r="E177" s="164"/>
      <c r="F177" s="164"/>
      <c r="G177" s="164"/>
    </row>
    <row r="178" s="125" customFormat="1" ht="16.5" customHeight="1" spans="1:7">
      <c r="A178" s="284" t="s">
        <v>216</v>
      </c>
      <c r="B178" s="281">
        <f>SUM(B179:B184)</f>
        <v>0</v>
      </c>
      <c r="C178" s="164"/>
      <c r="D178" s="164"/>
      <c r="E178" s="164"/>
      <c r="F178" s="164"/>
      <c r="G178" s="164"/>
    </row>
    <row r="179" s="125" customFormat="1" ht="16.5" customHeight="1" spans="1:7">
      <c r="A179" s="284" t="s">
        <v>119</v>
      </c>
      <c r="B179" s="285"/>
      <c r="C179" s="164"/>
      <c r="D179" s="164"/>
      <c r="E179" s="164"/>
      <c r="F179" s="164"/>
      <c r="G179" s="164"/>
    </row>
    <row r="180" s="125" customFormat="1" ht="16.5" customHeight="1" spans="1:7">
      <c r="A180" s="284" t="s">
        <v>120</v>
      </c>
      <c r="B180" s="285"/>
      <c r="C180" s="164"/>
      <c r="D180" s="164"/>
      <c r="E180" s="164"/>
      <c r="F180" s="164"/>
      <c r="G180" s="164"/>
    </row>
    <row r="181" s="125" customFormat="1" ht="16.5" customHeight="1" spans="1:7">
      <c r="A181" s="282" t="s">
        <v>121</v>
      </c>
      <c r="B181" s="285"/>
      <c r="C181" s="164"/>
      <c r="D181" s="164"/>
      <c r="E181" s="164"/>
      <c r="F181" s="164"/>
      <c r="G181" s="164"/>
    </row>
    <row r="182" s="125" customFormat="1" ht="16.5" customHeight="1" spans="1:7">
      <c r="A182" s="284" t="s">
        <v>217</v>
      </c>
      <c r="B182" s="285"/>
      <c r="C182" s="164"/>
      <c r="D182" s="164"/>
      <c r="E182" s="164"/>
      <c r="F182" s="164"/>
      <c r="G182" s="164"/>
    </row>
    <row r="183" s="125" customFormat="1" ht="16.5" customHeight="1" spans="1:7">
      <c r="A183" s="284" t="s">
        <v>128</v>
      </c>
      <c r="B183" s="285"/>
      <c r="C183" s="164"/>
      <c r="D183" s="164"/>
      <c r="E183" s="164"/>
      <c r="F183" s="164"/>
      <c r="G183" s="164"/>
    </row>
    <row r="184" s="125" customFormat="1" ht="16.5" customHeight="1" spans="1:7">
      <c r="A184" s="284" t="s">
        <v>218</v>
      </c>
      <c r="B184" s="285"/>
      <c r="C184" s="164"/>
      <c r="D184" s="164"/>
      <c r="E184" s="164"/>
      <c r="F184" s="164"/>
      <c r="G184" s="164"/>
    </row>
    <row r="185" s="125" customFormat="1" ht="16.5" customHeight="1" spans="1:7">
      <c r="A185" s="284" t="s">
        <v>219</v>
      </c>
      <c r="B185" s="281">
        <f>SUM(B186:B191)</f>
        <v>0</v>
      </c>
      <c r="C185" s="164"/>
      <c r="D185" s="164"/>
      <c r="E185" s="164"/>
      <c r="F185" s="164"/>
      <c r="G185" s="164"/>
    </row>
    <row r="186" s="125" customFormat="1" ht="16.5" customHeight="1" spans="1:7">
      <c r="A186" s="284" t="s">
        <v>119</v>
      </c>
      <c r="B186" s="285"/>
      <c r="C186" s="164"/>
      <c r="D186" s="164"/>
      <c r="E186" s="164"/>
      <c r="F186" s="164"/>
      <c r="G186" s="164"/>
    </row>
    <row r="187" s="125" customFormat="1" ht="16.5" customHeight="1" spans="1:7">
      <c r="A187" s="284" t="s">
        <v>120</v>
      </c>
      <c r="B187" s="285"/>
      <c r="C187" s="164"/>
      <c r="D187" s="164"/>
      <c r="E187" s="164"/>
      <c r="F187" s="164"/>
      <c r="G187" s="164"/>
    </row>
    <row r="188" s="125" customFormat="1" ht="16.5" customHeight="1" spans="1:7">
      <c r="A188" s="282" t="s">
        <v>121</v>
      </c>
      <c r="B188" s="285"/>
      <c r="C188" s="164"/>
      <c r="D188" s="164"/>
      <c r="E188" s="164"/>
      <c r="F188" s="164"/>
      <c r="G188" s="164"/>
    </row>
    <row r="189" s="125" customFormat="1" ht="16.5" customHeight="1" spans="1:7">
      <c r="A189" s="284" t="s">
        <v>220</v>
      </c>
      <c r="B189" s="285"/>
      <c r="C189" s="164"/>
      <c r="D189" s="164"/>
      <c r="E189" s="164"/>
      <c r="F189" s="164"/>
      <c r="G189" s="164"/>
    </row>
    <row r="190" s="125" customFormat="1" ht="16.5" customHeight="1" spans="1:7">
      <c r="A190" s="284" t="s">
        <v>128</v>
      </c>
      <c r="B190" s="285"/>
      <c r="C190" s="164"/>
      <c r="D190" s="164"/>
      <c r="E190" s="164"/>
      <c r="F190" s="164"/>
      <c r="G190" s="164"/>
    </row>
    <row r="191" s="125" customFormat="1" ht="16.5" customHeight="1" spans="1:7">
      <c r="A191" s="284" t="s">
        <v>221</v>
      </c>
      <c r="B191" s="285"/>
      <c r="C191" s="164"/>
      <c r="D191" s="164"/>
      <c r="E191" s="164"/>
      <c r="F191" s="164"/>
      <c r="G191" s="164"/>
    </row>
    <row r="192" s="125" customFormat="1" ht="16.5" customHeight="1" spans="1:7">
      <c r="A192" s="284" t="s">
        <v>222</v>
      </c>
      <c r="B192" s="281">
        <f>SUM(B193:B199)</f>
        <v>2</v>
      </c>
      <c r="C192" s="164"/>
      <c r="D192" s="164"/>
      <c r="E192" s="164"/>
      <c r="F192" s="164"/>
      <c r="G192" s="164"/>
    </row>
    <row r="193" s="125" customFormat="1" ht="16.5" customHeight="1" spans="1:7">
      <c r="A193" s="284" t="s">
        <v>119</v>
      </c>
      <c r="B193" s="285"/>
      <c r="C193" s="164"/>
      <c r="D193" s="164"/>
      <c r="E193" s="164"/>
      <c r="F193" s="164"/>
      <c r="G193" s="164"/>
    </row>
    <row r="194" s="125" customFormat="1" ht="16.5" customHeight="1" spans="1:7">
      <c r="A194" s="284" t="s">
        <v>120</v>
      </c>
      <c r="B194" s="285"/>
      <c r="C194" s="164"/>
      <c r="D194" s="164"/>
      <c r="E194" s="164"/>
      <c r="F194" s="164"/>
      <c r="G194" s="164"/>
    </row>
    <row r="195" s="125" customFormat="1" ht="16.5" customHeight="1" spans="1:7">
      <c r="A195" s="282" t="s">
        <v>121</v>
      </c>
      <c r="B195" s="285"/>
      <c r="C195" s="164"/>
      <c r="D195" s="164"/>
      <c r="E195" s="164"/>
      <c r="F195" s="164"/>
      <c r="G195" s="164"/>
    </row>
    <row r="196" s="125" customFormat="1" ht="16.5" customHeight="1" spans="1:7">
      <c r="A196" s="284" t="s">
        <v>223</v>
      </c>
      <c r="B196" s="285"/>
      <c r="C196" s="164"/>
      <c r="D196" s="164"/>
      <c r="E196" s="164"/>
      <c r="F196" s="164"/>
      <c r="G196" s="164"/>
    </row>
    <row r="197" s="125" customFormat="1" ht="16.5" customHeight="1" spans="1:7">
      <c r="A197" s="284" t="s">
        <v>224</v>
      </c>
      <c r="B197" s="285"/>
      <c r="C197" s="164"/>
      <c r="D197" s="164"/>
      <c r="E197" s="164"/>
      <c r="F197" s="164"/>
      <c r="G197" s="164"/>
    </row>
    <row r="198" s="125" customFormat="1" ht="16.5" customHeight="1" spans="1:7">
      <c r="A198" s="284" t="s">
        <v>128</v>
      </c>
      <c r="B198" s="285"/>
      <c r="C198" s="164"/>
      <c r="D198" s="164"/>
      <c r="E198" s="164"/>
      <c r="F198" s="164"/>
      <c r="G198" s="164"/>
    </row>
    <row r="199" s="125" customFormat="1" ht="16.5" customHeight="1" spans="1:7">
      <c r="A199" s="284" t="s">
        <v>225</v>
      </c>
      <c r="B199" s="285">
        <v>2</v>
      </c>
      <c r="C199" s="164"/>
      <c r="D199" s="164"/>
      <c r="E199" s="164"/>
      <c r="F199" s="164"/>
      <c r="G199" s="164"/>
    </row>
    <row r="200" s="125" customFormat="1" ht="16.5" customHeight="1" spans="1:7">
      <c r="A200" s="284" t="s">
        <v>226</v>
      </c>
      <c r="B200" s="281">
        <f>SUM(B201:B205)</f>
        <v>0</v>
      </c>
      <c r="C200" s="164"/>
      <c r="D200" s="164"/>
      <c r="E200" s="164"/>
      <c r="F200" s="164"/>
      <c r="G200" s="164"/>
    </row>
    <row r="201" s="125" customFormat="1" ht="16.5" customHeight="1" spans="1:7">
      <c r="A201" s="284" t="s">
        <v>119</v>
      </c>
      <c r="B201" s="285"/>
      <c r="C201" s="164"/>
      <c r="D201" s="164"/>
      <c r="E201" s="164"/>
      <c r="F201" s="164"/>
      <c r="G201" s="164"/>
    </row>
    <row r="202" s="125" customFormat="1" ht="16.5" customHeight="1" spans="1:7">
      <c r="A202" s="282" t="s">
        <v>120</v>
      </c>
      <c r="B202" s="285"/>
      <c r="C202" s="164"/>
      <c r="D202" s="164"/>
      <c r="E202" s="164"/>
      <c r="F202" s="164"/>
      <c r="G202" s="164"/>
    </row>
    <row r="203" s="125" customFormat="1" ht="16.5" customHeight="1" spans="1:7">
      <c r="A203" s="284" t="s">
        <v>121</v>
      </c>
      <c r="B203" s="285"/>
      <c r="C203" s="164"/>
      <c r="D203" s="164"/>
      <c r="E203" s="164"/>
      <c r="F203" s="164"/>
      <c r="G203" s="164"/>
    </row>
    <row r="204" s="125" customFormat="1" ht="16.5" customHeight="1" spans="1:7">
      <c r="A204" s="284" t="s">
        <v>128</v>
      </c>
      <c r="B204" s="285"/>
      <c r="C204" s="164"/>
      <c r="D204" s="164"/>
      <c r="E204" s="164"/>
      <c r="F204" s="164"/>
      <c r="G204" s="164"/>
    </row>
    <row r="205" s="125" customFormat="1" ht="16.5" customHeight="1" spans="1:7">
      <c r="A205" s="284" t="s">
        <v>227</v>
      </c>
      <c r="B205" s="285"/>
      <c r="C205" s="164"/>
      <c r="D205" s="164"/>
      <c r="E205" s="164"/>
      <c r="F205" s="164"/>
      <c r="G205" s="164"/>
    </row>
    <row r="206" s="125" customFormat="1" ht="16.5" customHeight="1" spans="1:7">
      <c r="A206" s="284" t="s">
        <v>228</v>
      </c>
      <c r="B206" s="281">
        <f>SUM(B207:B211)</f>
        <v>0</v>
      </c>
      <c r="C206" s="164"/>
      <c r="D206" s="164"/>
      <c r="E206" s="164"/>
      <c r="F206" s="164"/>
      <c r="G206" s="164"/>
    </row>
    <row r="207" s="125" customFormat="1" ht="16.5" customHeight="1" spans="1:7">
      <c r="A207" s="284" t="s">
        <v>119</v>
      </c>
      <c r="B207" s="285"/>
      <c r="C207" s="164"/>
      <c r="D207" s="164"/>
      <c r="E207" s="164"/>
      <c r="F207" s="164"/>
      <c r="G207" s="164"/>
    </row>
    <row r="208" s="125" customFormat="1" ht="16.5" customHeight="1" spans="1:7">
      <c r="A208" s="282" t="s">
        <v>120</v>
      </c>
      <c r="B208" s="285"/>
      <c r="C208" s="164"/>
      <c r="D208" s="164"/>
      <c r="E208" s="164"/>
      <c r="F208" s="164"/>
      <c r="G208" s="164"/>
    </row>
    <row r="209" s="125" customFormat="1" ht="16.5" customHeight="1" spans="1:7">
      <c r="A209" s="284" t="s">
        <v>121</v>
      </c>
      <c r="B209" s="285"/>
      <c r="C209" s="164"/>
      <c r="D209" s="164"/>
      <c r="E209" s="164"/>
      <c r="F209" s="164"/>
      <c r="G209" s="164"/>
    </row>
    <row r="210" s="125" customFormat="1" ht="16.5" customHeight="1" spans="1:7">
      <c r="A210" s="284" t="s">
        <v>128</v>
      </c>
      <c r="B210" s="285"/>
      <c r="C210" s="164"/>
      <c r="D210" s="164"/>
      <c r="E210" s="164"/>
      <c r="F210" s="164"/>
      <c r="G210" s="164"/>
    </row>
    <row r="211" s="125" customFormat="1" ht="16.5" customHeight="1" spans="1:7">
      <c r="A211" s="284" t="s">
        <v>229</v>
      </c>
      <c r="B211" s="285"/>
      <c r="C211" s="164"/>
      <c r="D211" s="164"/>
      <c r="E211" s="164"/>
      <c r="F211" s="164"/>
      <c r="G211" s="164"/>
    </row>
    <row r="212" s="125" customFormat="1" ht="16.5" customHeight="1" spans="1:7">
      <c r="A212" s="284" t="s">
        <v>230</v>
      </c>
      <c r="B212" s="281">
        <f>SUM(B213:B218)</f>
        <v>0</v>
      </c>
      <c r="C212" s="164"/>
      <c r="D212" s="164"/>
      <c r="E212" s="164"/>
      <c r="F212" s="164"/>
      <c r="G212" s="164"/>
    </row>
    <row r="213" s="125" customFormat="1" ht="16.5" customHeight="1" spans="1:7">
      <c r="A213" s="284" t="s">
        <v>119</v>
      </c>
      <c r="B213" s="285"/>
      <c r="C213" s="164"/>
      <c r="D213" s="164"/>
      <c r="E213" s="164"/>
      <c r="F213" s="164"/>
      <c r="G213" s="164"/>
    </row>
    <row r="214" s="125" customFormat="1" ht="16.5" customHeight="1" spans="1:7">
      <c r="A214" s="284" t="s">
        <v>120</v>
      </c>
      <c r="B214" s="285"/>
      <c r="C214" s="164"/>
      <c r="D214" s="164"/>
      <c r="E214" s="164"/>
      <c r="F214" s="164"/>
      <c r="G214" s="164"/>
    </row>
    <row r="215" s="125" customFormat="1" ht="16.5" customHeight="1" spans="1:7">
      <c r="A215" s="284" t="s">
        <v>121</v>
      </c>
      <c r="B215" s="285"/>
      <c r="C215" s="164"/>
      <c r="D215" s="164"/>
      <c r="E215" s="164"/>
      <c r="F215" s="164"/>
      <c r="G215" s="164"/>
    </row>
    <row r="216" s="125" customFormat="1" ht="16.5" customHeight="1" spans="1:7">
      <c r="A216" s="282" t="s">
        <v>231</v>
      </c>
      <c r="B216" s="285"/>
      <c r="C216" s="164"/>
      <c r="D216" s="164"/>
      <c r="E216" s="164"/>
      <c r="F216" s="164"/>
      <c r="G216" s="164"/>
    </row>
    <row r="217" s="125" customFormat="1" ht="16.5" customHeight="1" spans="1:7">
      <c r="A217" s="284" t="s">
        <v>128</v>
      </c>
      <c r="B217" s="285"/>
      <c r="C217" s="164"/>
      <c r="D217" s="164"/>
      <c r="E217" s="164"/>
      <c r="F217" s="164"/>
      <c r="G217" s="164"/>
    </row>
    <row r="218" s="125" customFormat="1" ht="16.5" customHeight="1" spans="1:7">
      <c r="A218" s="284" t="s">
        <v>232</v>
      </c>
      <c r="B218" s="285"/>
      <c r="C218" s="164"/>
      <c r="D218" s="164"/>
      <c r="E218" s="164"/>
      <c r="F218" s="164"/>
      <c r="G218" s="164"/>
    </row>
    <row r="219" s="125" customFormat="1" ht="16.5" customHeight="1" spans="1:7">
      <c r="A219" s="284" t="s">
        <v>233</v>
      </c>
      <c r="B219" s="281">
        <f>SUM(B220:B233)</f>
        <v>0</v>
      </c>
      <c r="C219" s="164"/>
      <c r="D219" s="164"/>
      <c r="E219" s="164"/>
      <c r="F219" s="164"/>
      <c r="G219" s="164"/>
    </row>
    <row r="220" s="125" customFormat="1" ht="16.5" customHeight="1" spans="1:7">
      <c r="A220" s="284" t="s">
        <v>119</v>
      </c>
      <c r="B220" s="285">
        <v>0</v>
      </c>
      <c r="C220" s="164"/>
      <c r="D220" s="164"/>
      <c r="E220" s="164"/>
      <c r="F220" s="164"/>
      <c r="G220" s="164"/>
    </row>
    <row r="221" s="125" customFormat="1" ht="16.5" customHeight="1" spans="1:7">
      <c r="A221" s="284" t="s">
        <v>120</v>
      </c>
      <c r="B221" s="285"/>
      <c r="C221" s="164"/>
      <c r="D221" s="164"/>
      <c r="E221" s="164"/>
      <c r="F221" s="164"/>
      <c r="G221" s="164"/>
    </row>
    <row r="222" s="125" customFormat="1" ht="16.5" customHeight="1" spans="1:7">
      <c r="A222" s="282" t="s">
        <v>121</v>
      </c>
      <c r="B222" s="285"/>
      <c r="C222" s="164"/>
      <c r="D222" s="164"/>
      <c r="E222" s="164"/>
      <c r="F222" s="164"/>
      <c r="G222" s="164"/>
    </row>
    <row r="223" s="125" customFormat="1" ht="16.5" customHeight="1" spans="1:7">
      <c r="A223" s="284" t="s">
        <v>234</v>
      </c>
      <c r="B223" s="285"/>
      <c r="C223" s="164"/>
      <c r="D223" s="164"/>
      <c r="E223" s="164"/>
      <c r="F223" s="164"/>
      <c r="G223" s="164"/>
    </row>
    <row r="224" s="125" customFormat="1" ht="16.5" customHeight="1" spans="1:7">
      <c r="A224" s="284" t="s">
        <v>235</v>
      </c>
      <c r="B224" s="285"/>
      <c r="C224" s="164"/>
      <c r="D224" s="164"/>
      <c r="E224" s="164"/>
      <c r="F224" s="164"/>
      <c r="G224" s="164"/>
    </row>
    <row r="225" s="125" customFormat="1" ht="16.5" customHeight="1" spans="1:7">
      <c r="A225" s="284" t="s">
        <v>160</v>
      </c>
      <c r="B225" s="285"/>
      <c r="C225" s="164"/>
      <c r="D225" s="164"/>
      <c r="E225" s="164"/>
      <c r="F225" s="164"/>
      <c r="G225" s="164"/>
    </row>
    <row r="226" s="125" customFormat="1" ht="16.5" customHeight="1" spans="1:7">
      <c r="A226" s="284" t="s">
        <v>236</v>
      </c>
      <c r="B226" s="285"/>
      <c r="C226" s="164"/>
      <c r="D226" s="164"/>
      <c r="E226" s="164"/>
      <c r="F226" s="164"/>
      <c r="G226" s="164"/>
    </row>
    <row r="227" s="125" customFormat="1" ht="16.5" customHeight="1" spans="1:7">
      <c r="A227" s="284" t="s">
        <v>237</v>
      </c>
      <c r="B227" s="285"/>
      <c r="C227" s="164"/>
      <c r="D227" s="164"/>
      <c r="E227" s="164"/>
      <c r="F227" s="164"/>
      <c r="G227" s="164"/>
    </row>
    <row r="228" s="125" customFormat="1" ht="16.5" customHeight="1" spans="1:7">
      <c r="A228" s="282" t="s">
        <v>238</v>
      </c>
      <c r="B228" s="285"/>
      <c r="C228" s="164"/>
      <c r="D228" s="164"/>
      <c r="E228" s="164"/>
      <c r="F228" s="164"/>
      <c r="G228" s="164"/>
    </row>
    <row r="229" s="125" customFormat="1" ht="16.5" customHeight="1" spans="1:7">
      <c r="A229" s="284" t="s">
        <v>239</v>
      </c>
      <c r="B229" s="285"/>
      <c r="C229" s="164"/>
      <c r="D229" s="164"/>
      <c r="E229" s="164"/>
      <c r="F229" s="164"/>
      <c r="G229" s="164"/>
    </row>
    <row r="230" s="125" customFormat="1" ht="16.5" customHeight="1" spans="1:7">
      <c r="A230" s="284" t="s">
        <v>240</v>
      </c>
      <c r="B230" s="285"/>
      <c r="C230" s="164"/>
      <c r="D230" s="164"/>
      <c r="E230" s="164"/>
      <c r="F230" s="164"/>
      <c r="G230" s="164"/>
    </row>
    <row r="231" s="125" customFormat="1" ht="16.5" customHeight="1" spans="1:7">
      <c r="A231" s="284" t="s">
        <v>241</v>
      </c>
      <c r="B231" s="285"/>
      <c r="C231" s="164"/>
      <c r="D231" s="164"/>
      <c r="E231" s="164"/>
      <c r="F231" s="164"/>
      <c r="G231" s="164"/>
    </row>
    <row r="232" s="125" customFormat="1" ht="16.5" customHeight="1" spans="1:7">
      <c r="A232" s="284" t="s">
        <v>128</v>
      </c>
      <c r="B232" s="285"/>
      <c r="C232" s="164"/>
      <c r="D232" s="164"/>
      <c r="E232" s="164"/>
      <c r="F232" s="164"/>
      <c r="G232" s="164"/>
    </row>
    <row r="233" s="125" customFormat="1" ht="16.5" customHeight="1" spans="1:7">
      <c r="A233" s="284" t="s">
        <v>242</v>
      </c>
      <c r="B233" s="285"/>
      <c r="C233" s="164"/>
      <c r="D233" s="164"/>
      <c r="E233" s="164"/>
      <c r="F233" s="164"/>
      <c r="G233" s="164"/>
    </row>
    <row r="234" s="125" customFormat="1" ht="16.5" customHeight="1" spans="1:7">
      <c r="A234" s="282" t="s">
        <v>243</v>
      </c>
      <c r="B234" s="281">
        <f>SUM(B235:B236)</f>
        <v>0</v>
      </c>
      <c r="C234" s="164"/>
      <c r="D234" s="164"/>
      <c r="E234" s="164"/>
      <c r="F234" s="164"/>
      <c r="G234" s="164"/>
    </row>
    <row r="235" s="125" customFormat="1" ht="16.5" customHeight="1" spans="1:7">
      <c r="A235" s="284" t="s">
        <v>244</v>
      </c>
      <c r="B235" s="285">
        <v>0</v>
      </c>
      <c r="C235" s="164"/>
      <c r="D235" s="164"/>
      <c r="E235" s="164"/>
      <c r="F235" s="164"/>
      <c r="G235" s="164"/>
    </row>
    <row r="236" s="125" customFormat="1" ht="16.5" customHeight="1" spans="1:7">
      <c r="A236" s="284" t="s">
        <v>245</v>
      </c>
      <c r="B236" s="285"/>
      <c r="C236" s="164"/>
      <c r="D236" s="164"/>
      <c r="E236" s="164"/>
      <c r="F236" s="164"/>
      <c r="G236" s="164"/>
    </row>
    <row r="237" s="125" customFormat="1" ht="16.5" customHeight="1" spans="1:7">
      <c r="A237" s="284" t="s">
        <v>246</v>
      </c>
      <c r="B237" s="281">
        <f>B238+B245+B248+B251+B257+B262+B264+B269+B275</f>
        <v>0</v>
      </c>
      <c r="C237" s="164"/>
      <c r="D237" s="164"/>
      <c r="E237" s="164"/>
      <c r="F237" s="164"/>
      <c r="G237" s="164"/>
    </row>
    <row r="238" s="125" customFormat="1" ht="16.5" customHeight="1" spans="1:7">
      <c r="A238" s="284" t="s">
        <v>247</v>
      </c>
      <c r="B238" s="281">
        <f>SUM(B239:B244)</f>
        <v>0</v>
      </c>
      <c r="C238" s="164"/>
      <c r="D238" s="164"/>
      <c r="E238" s="164"/>
      <c r="F238" s="164"/>
      <c r="G238" s="164"/>
    </row>
    <row r="239" s="125" customFormat="1" ht="16.5" customHeight="1" spans="1:7">
      <c r="A239" s="284" t="s">
        <v>119</v>
      </c>
      <c r="B239" s="285">
        <v>0</v>
      </c>
      <c r="C239" s="164"/>
      <c r="D239" s="164"/>
      <c r="E239" s="164"/>
      <c r="F239" s="164"/>
      <c r="G239" s="164"/>
    </row>
    <row r="240" s="125" customFormat="1" ht="16.5" customHeight="1" spans="1:7">
      <c r="A240" s="284" t="s">
        <v>120</v>
      </c>
      <c r="B240" s="285"/>
      <c r="C240" s="164"/>
      <c r="D240" s="164"/>
      <c r="E240" s="164"/>
      <c r="F240" s="164"/>
      <c r="G240" s="164"/>
    </row>
    <row r="241" s="125" customFormat="1" ht="16.5" customHeight="1" spans="1:7">
      <c r="A241" s="284" t="s">
        <v>121</v>
      </c>
      <c r="B241" s="285"/>
      <c r="C241" s="164"/>
      <c r="D241" s="164"/>
      <c r="E241" s="164"/>
      <c r="F241" s="164"/>
      <c r="G241" s="164"/>
    </row>
    <row r="242" s="125" customFormat="1" ht="16.5" customHeight="1" spans="1:7">
      <c r="A242" s="284" t="s">
        <v>214</v>
      </c>
      <c r="B242" s="285"/>
      <c r="C242" s="164"/>
      <c r="D242" s="164"/>
      <c r="E242" s="164"/>
      <c r="F242" s="164"/>
      <c r="G242" s="164"/>
    </row>
    <row r="243" s="125" customFormat="1" ht="16.5" customHeight="1" spans="1:7">
      <c r="A243" s="284" t="s">
        <v>128</v>
      </c>
      <c r="B243" s="285"/>
      <c r="C243" s="164"/>
      <c r="D243" s="164"/>
      <c r="E243" s="164"/>
      <c r="F243" s="164"/>
      <c r="G243" s="164"/>
    </row>
    <row r="244" s="125" customFormat="1" ht="16.5" customHeight="1" spans="1:7">
      <c r="A244" s="284" t="s">
        <v>248</v>
      </c>
      <c r="B244" s="285"/>
      <c r="C244" s="164"/>
      <c r="D244" s="164"/>
      <c r="E244" s="164"/>
      <c r="F244" s="164"/>
      <c r="G244" s="164"/>
    </row>
    <row r="245" s="125" customFormat="1" ht="16.5" customHeight="1" spans="1:7">
      <c r="A245" s="284" t="s">
        <v>249</v>
      </c>
      <c r="B245" s="281">
        <f>SUM(B246:B247)</f>
        <v>0</v>
      </c>
      <c r="C245" s="164"/>
      <c r="D245" s="164"/>
      <c r="E245" s="164"/>
      <c r="F245" s="164"/>
      <c r="G245" s="164"/>
    </row>
    <row r="246" s="125" customFormat="1" ht="16.5" customHeight="1" spans="1:7">
      <c r="A246" s="284" t="s">
        <v>250</v>
      </c>
      <c r="B246" s="285">
        <v>0</v>
      </c>
      <c r="C246" s="164"/>
      <c r="D246" s="164"/>
      <c r="E246" s="164"/>
      <c r="F246" s="164"/>
      <c r="G246" s="164"/>
    </row>
    <row r="247" s="125" customFormat="1" ht="16.5" customHeight="1" spans="1:7">
      <c r="A247" s="284" t="s">
        <v>251</v>
      </c>
      <c r="B247" s="285"/>
      <c r="C247" s="164"/>
      <c r="D247" s="164"/>
      <c r="E247" s="164"/>
      <c r="F247" s="164"/>
      <c r="G247" s="164"/>
    </row>
    <row r="248" s="125" customFormat="1" ht="16.5" customHeight="1" spans="1:7">
      <c r="A248" s="284" t="s">
        <v>252</v>
      </c>
      <c r="B248" s="281">
        <f>SUM(B249:B250)</f>
        <v>0</v>
      </c>
      <c r="C248" s="164"/>
      <c r="D248" s="164"/>
      <c r="E248" s="164"/>
      <c r="F248" s="164"/>
      <c r="G248" s="164"/>
    </row>
    <row r="249" s="125" customFormat="1" ht="16.5" customHeight="1" spans="1:7">
      <c r="A249" s="284" t="s">
        <v>253</v>
      </c>
      <c r="B249" s="285">
        <v>0</v>
      </c>
      <c r="C249" s="164"/>
      <c r="D249" s="164"/>
      <c r="E249" s="164"/>
      <c r="F249" s="164"/>
      <c r="G249" s="164"/>
    </row>
    <row r="250" s="125" customFormat="1" ht="16.5" customHeight="1" spans="1:7">
      <c r="A250" s="284" t="s">
        <v>254</v>
      </c>
      <c r="B250" s="285"/>
      <c r="C250" s="164"/>
      <c r="D250" s="164"/>
      <c r="E250" s="164"/>
      <c r="F250" s="164"/>
      <c r="G250" s="164"/>
    </row>
    <row r="251" s="125" customFormat="1" ht="16.5" customHeight="1" spans="1:7">
      <c r="A251" s="282" t="s">
        <v>255</v>
      </c>
      <c r="B251" s="281">
        <f>SUM(B252:B256)</f>
        <v>0</v>
      </c>
      <c r="C251" s="164"/>
      <c r="D251" s="164"/>
      <c r="E251" s="164"/>
      <c r="F251" s="164"/>
      <c r="G251" s="164"/>
    </row>
    <row r="252" s="125" customFormat="1" ht="16.5" customHeight="1" spans="1:7">
      <c r="A252" s="284" t="s">
        <v>256</v>
      </c>
      <c r="B252" s="285">
        <v>0</v>
      </c>
      <c r="C252" s="164"/>
      <c r="D252" s="164"/>
      <c r="E252" s="164"/>
      <c r="F252" s="164"/>
      <c r="G252" s="164"/>
    </row>
    <row r="253" s="125" customFormat="1" ht="16.5" customHeight="1" spans="1:7">
      <c r="A253" s="284" t="s">
        <v>257</v>
      </c>
      <c r="B253" s="285"/>
      <c r="C253" s="164"/>
      <c r="D253" s="164"/>
      <c r="E253" s="164"/>
      <c r="F253" s="164"/>
      <c r="G253" s="164"/>
    </row>
    <row r="254" s="125" customFormat="1" ht="16.5" customHeight="1" spans="1:7">
      <c r="A254" s="279" t="s">
        <v>258</v>
      </c>
      <c r="B254" s="285"/>
      <c r="C254" s="164"/>
      <c r="D254" s="164"/>
      <c r="E254" s="164"/>
      <c r="F254" s="164"/>
      <c r="G254" s="164"/>
    </row>
    <row r="255" s="125" customFormat="1" ht="16.5" customHeight="1" spans="1:7">
      <c r="A255" s="282" t="s">
        <v>259</v>
      </c>
      <c r="B255" s="285"/>
      <c r="C255" s="164"/>
      <c r="D255" s="164"/>
      <c r="E255" s="164"/>
      <c r="F255" s="164"/>
      <c r="G255" s="164"/>
    </row>
    <row r="256" s="125" customFormat="1" ht="16.5" customHeight="1" spans="1:7">
      <c r="A256" s="284" t="s">
        <v>260</v>
      </c>
      <c r="B256" s="285"/>
      <c r="C256" s="164"/>
      <c r="D256" s="164"/>
      <c r="E256" s="164"/>
      <c r="F256" s="164"/>
      <c r="G256" s="164"/>
    </row>
    <row r="257" s="125" customFormat="1" ht="16.5" customHeight="1" spans="1:7">
      <c r="A257" s="284" t="s">
        <v>261</v>
      </c>
      <c r="B257" s="281">
        <f>SUM(B258:B261)</f>
        <v>0</v>
      </c>
      <c r="C257" s="164"/>
      <c r="D257" s="164"/>
      <c r="E257" s="164"/>
      <c r="F257" s="164"/>
      <c r="G257" s="164"/>
    </row>
    <row r="258" s="125" customFormat="1" ht="16.5" customHeight="1" spans="1:7">
      <c r="A258" s="284" t="s">
        <v>262</v>
      </c>
      <c r="B258" s="285">
        <v>0</v>
      </c>
      <c r="C258" s="164"/>
      <c r="D258" s="164"/>
      <c r="E258" s="164"/>
      <c r="F258" s="164"/>
      <c r="G258" s="164"/>
    </row>
    <row r="259" s="125" customFormat="1" ht="16.5" customHeight="1" spans="1:7">
      <c r="A259" s="284" t="s">
        <v>263</v>
      </c>
      <c r="B259" s="285"/>
      <c r="C259" s="164"/>
      <c r="D259" s="164"/>
      <c r="E259" s="164"/>
      <c r="F259" s="164"/>
      <c r="G259" s="164"/>
    </row>
    <row r="260" s="125" customFormat="1" ht="16.5" customHeight="1" spans="1:7">
      <c r="A260" s="284" t="s">
        <v>264</v>
      </c>
      <c r="B260" s="285"/>
      <c r="C260" s="164"/>
      <c r="D260" s="164"/>
      <c r="E260" s="164"/>
      <c r="F260" s="164"/>
      <c r="G260" s="164"/>
    </row>
    <row r="261" s="125" customFormat="1" ht="16.5" customHeight="1" spans="1:7">
      <c r="A261" s="284" t="s">
        <v>265</v>
      </c>
      <c r="B261" s="285"/>
      <c r="C261" s="164"/>
      <c r="D261" s="164"/>
      <c r="E261" s="164"/>
      <c r="F261" s="164"/>
      <c r="G261" s="164"/>
    </row>
    <row r="262" s="125" customFormat="1" ht="16.5" customHeight="1" spans="1:7">
      <c r="A262" s="282" t="s">
        <v>266</v>
      </c>
      <c r="B262" s="281">
        <f>B263</f>
        <v>0</v>
      </c>
      <c r="C262" s="164"/>
      <c r="D262" s="164"/>
      <c r="E262" s="164"/>
      <c r="F262" s="164"/>
      <c r="G262" s="164"/>
    </row>
    <row r="263" s="125" customFormat="1" ht="16.5" customHeight="1" spans="1:7">
      <c r="A263" s="284" t="s">
        <v>267</v>
      </c>
      <c r="B263" s="285">
        <v>0</v>
      </c>
      <c r="C263" s="164"/>
      <c r="D263" s="164"/>
      <c r="E263" s="164"/>
      <c r="F263" s="164"/>
      <c r="G263" s="164"/>
    </row>
    <row r="264" s="125" customFormat="1" ht="16.5" customHeight="1" spans="1:7">
      <c r="A264" s="284" t="s">
        <v>268</v>
      </c>
      <c r="B264" s="281">
        <f>SUM(B265:B268)</f>
        <v>0</v>
      </c>
      <c r="C264" s="164"/>
      <c r="D264" s="164"/>
      <c r="E264" s="164"/>
      <c r="F264" s="164"/>
      <c r="G264" s="164"/>
    </row>
    <row r="265" s="125" customFormat="1" ht="16.5" customHeight="1" spans="1:7">
      <c r="A265" s="282" t="s">
        <v>269</v>
      </c>
      <c r="B265" s="285">
        <v>0</v>
      </c>
      <c r="C265" s="164"/>
      <c r="D265" s="164"/>
      <c r="E265" s="164"/>
      <c r="F265" s="164"/>
      <c r="G265" s="164"/>
    </row>
    <row r="266" s="125" customFormat="1" ht="16.5" customHeight="1" spans="1:7">
      <c r="A266" s="284" t="s">
        <v>270</v>
      </c>
      <c r="B266" s="285"/>
      <c r="C266" s="164"/>
      <c r="D266" s="164"/>
      <c r="E266" s="164"/>
      <c r="F266" s="164"/>
      <c r="G266" s="164"/>
    </row>
    <row r="267" s="125" customFormat="1" ht="16.5" customHeight="1" spans="1:7">
      <c r="A267" s="284" t="s">
        <v>271</v>
      </c>
      <c r="B267" s="285"/>
      <c r="C267" s="164"/>
      <c r="D267" s="164"/>
      <c r="E267" s="164"/>
      <c r="F267" s="164"/>
      <c r="G267" s="164"/>
    </row>
    <row r="268" s="125" customFormat="1" ht="16.5" customHeight="1" spans="1:7">
      <c r="A268" s="282" t="s">
        <v>272</v>
      </c>
      <c r="B268" s="285"/>
      <c r="C268" s="164"/>
      <c r="D268" s="164"/>
      <c r="E268" s="164"/>
      <c r="F268" s="164"/>
      <c r="G268" s="164"/>
    </row>
    <row r="269" s="125" customFormat="1" ht="16.5" customHeight="1" spans="1:7">
      <c r="A269" s="284" t="s">
        <v>273</v>
      </c>
      <c r="B269" s="281">
        <f>SUM(B270:B274)</f>
        <v>0</v>
      </c>
      <c r="C269" s="164"/>
      <c r="D269" s="164"/>
      <c r="E269" s="164"/>
      <c r="F269" s="164"/>
      <c r="G269" s="164"/>
    </row>
    <row r="270" s="125" customFormat="1" ht="16.5" customHeight="1" spans="1:7">
      <c r="A270" s="284" t="s">
        <v>119</v>
      </c>
      <c r="B270" s="285">
        <v>0</v>
      </c>
      <c r="C270" s="164"/>
      <c r="D270" s="164"/>
      <c r="E270" s="164"/>
      <c r="F270" s="164"/>
      <c r="G270" s="164"/>
    </row>
    <row r="271" s="125" customFormat="1" ht="16.5" customHeight="1" spans="1:7">
      <c r="A271" s="284" t="s">
        <v>120</v>
      </c>
      <c r="B271" s="285"/>
      <c r="C271" s="164"/>
      <c r="D271" s="164"/>
      <c r="E271" s="164"/>
      <c r="F271" s="164"/>
      <c r="G271" s="164"/>
    </row>
    <row r="272" s="125" customFormat="1" ht="16.5" customHeight="1" spans="1:7">
      <c r="A272" s="284" t="s">
        <v>121</v>
      </c>
      <c r="B272" s="285"/>
      <c r="C272" s="164"/>
      <c r="D272" s="164"/>
      <c r="E272" s="164"/>
      <c r="F272" s="164"/>
      <c r="G272" s="164"/>
    </row>
    <row r="273" s="125" customFormat="1" ht="16.5" customHeight="1" spans="1:7">
      <c r="A273" s="284" t="s">
        <v>128</v>
      </c>
      <c r="B273" s="285"/>
      <c r="C273" s="164"/>
      <c r="D273" s="164"/>
      <c r="E273" s="164"/>
      <c r="F273" s="164"/>
      <c r="G273" s="164"/>
    </row>
    <row r="274" s="125" customFormat="1" ht="16.5" customHeight="1" spans="1:7">
      <c r="A274" s="282" t="s">
        <v>274</v>
      </c>
      <c r="B274" s="285"/>
      <c r="C274" s="164"/>
      <c r="D274" s="164"/>
      <c r="E274" s="164"/>
      <c r="F274" s="164"/>
      <c r="G274" s="164"/>
    </row>
    <row r="275" s="125" customFormat="1" ht="16.5" customHeight="1" spans="1:7">
      <c r="A275" s="284" t="s">
        <v>275</v>
      </c>
      <c r="B275" s="280">
        <f t="shared" ref="B275:B280" si="0">B276</f>
        <v>0</v>
      </c>
      <c r="C275" s="164"/>
      <c r="D275" s="164"/>
      <c r="E275" s="164"/>
      <c r="F275" s="164"/>
      <c r="G275" s="164"/>
    </row>
    <row r="276" s="125" customFormat="1" ht="16.5" customHeight="1" spans="1:7">
      <c r="A276" s="284" t="s">
        <v>276</v>
      </c>
      <c r="B276" s="285">
        <v>0</v>
      </c>
      <c r="C276" s="164"/>
      <c r="D276" s="164"/>
      <c r="E276" s="164"/>
      <c r="F276" s="164"/>
      <c r="G276" s="164"/>
    </row>
    <row r="277" s="125" customFormat="1" ht="16.5" customHeight="1" spans="1:7">
      <c r="A277" s="284" t="s">
        <v>277</v>
      </c>
      <c r="B277" s="283">
        <f>SUM(B278,B280,B282,B284,B294)</f>
        <v>2.4259</v>
      </c>
      <c r="C277" s="164"/>
      <c r="D277" s="164"/>
      <c r="E277" s="164"/>
      <c r="F277" s="164"/>
      <c r="G277" s="164"/>
    </row>
    <row r="278" s="125" customFormat="1" ht="16.5" customHeight="1" spans="1:7">
      <c r="A278" s="282" t="s">
        <v>278</v>
      </c>
      <c r="B278" s="281">
        <f t="shared" si="0"/>
        <v>0</v>
      </c>
      <c r="C278" s="164"/>
      <c r="D278" s="164"/>
      <c r="E278" s="164"/>
      <c r="F278" s="164"/>
      <c r="G278" s="164"/>
    </row>
    <row r="279" s="125" customFormat="1" ht="16.5" customHeight="1" spans="1:7">
      <c r="A279" s="284" t="s">
        <v>279</v>
      </c>
      <c r="B279" s="285">
        <v>0</v>
      </c>
      <c r="C279" s="164"/>
      <c r="D279" s="164"/>
      <c r="E279" s="164"/>
      <c r="F279" s="164"/>
      <c r="G279" s="164"/>
    </row>
    <row r="280" s="125" customFormat="1" ht="16.5" customHeight="1" spans="1:7">
      <c r="A280" s="282" t="s">
        <v>280</v>
      </c>
      <c r="B280" s="281">
        <f t="shared" si="0"/>
        <v>0</v>
      </c>
      <c r="C280" s="164"/>
      <c r="D280" s="164"/>
      <c r="E280" s="164"/>
      <c r="F280" s="164"/>
      <c r="G280" s="164"/>
    </row>
    <row r="281" s="125" customFormat="1" ht="16.5" customHeight="1" spans="1:7">
      <c r="A281" s="284" t="s">
        <v>281</v>
      </c>
      <c r="B281" s="285">
        <v>0</v>
      </c>
      <c r="C281" s="164"/>
      <c r="D281" s="164"/>
      <c r="E281" s="164"/>
      <c r="F281" s="164"/>
      <c r="G281" s="164"/>
    </row>
    <row r="282" s="125" customFormat="1" ht="16.5" customHeight="1" spans="1:7">
      <c r="A282" s="284" t="s">
        <v>282</v>
      </c>
      <c r="B282" s="281">
        <f>B283</f>
        <v>0</v>
      </c>
      <c r="C282" s="164"/>
      <c r="D282" s="164"/>
      <c r="E282" s="164"/>
      <c r="F282" s="164"/>
      <c r="G282" s="164"/>
    </row>
    <row r="283" s="125" customFormat="1" ht="16.5" customHeight="1" spans="1:7">
      <c r="A283" s="284" t="s">
        <v>283</v>
      </c>
      <c r="B283" s="285">
        <v>0</v>
      </c>
      <c r="C283" s="164"/>
      <c r="D283" s="164"/>
      <c r="E283" s="164"/>
      <c r="F283" s="164"/>
      <c r="G283" s="164"/>
    </row>
    <row r="284" s="125" customFormat="1" ht="16.5" customHeight="1" spans="1:7">
      <c r="A284" s="284" t="s">
        <v>284</v>
      </c>
      <c r="B284" s="281">
        <f>SUM(B285:B293)</f>
        <v>0</v>
      </c>
      <c r="C284" s="164"/>
      <c r="D284" s="164"/>
      <c r="E284" s="164"/>
      <c r="F284" s="164"/>
      <c r="G284" s="164"/>
    </row>
    <row r="285" s="125" customFormat="1" ht="16.5" customHeight="1" spans="1:7">
      <c r="A285" s="282" t="s">
        <v>285</v>
      </c>
      <c r="B285" s="285">
        <v>0</v>
      </c>
      <c r="C285" s="164"/>
      <c r="D285" s="164"/>
      <c r="E285" s="164"/>
      <c r="F285" s="164"/>
      <c r="G285" s="164"/>
    </row>
    <row r="286" s="125" customFormat="1" ht="16.5" customHeight="1" spans="1:7">
      <c r="A286" s="284" t="s">
        <v>286</v>
      </c>
      <c r="B286" s="285"/>
      <c r="C286" s="164"/>
      <c r="D286" s="164"/>
      <c r="E286" s="164"/>
      <c r="F286" s="164"/>
      <c r="G286" s="164"/>
    </row>
    <row r="287" s="125" customFormat="1" ht="16.5" customHeight="1" spans="1:7">
      <c r="A287" s="284" t="s">
        <v>287</v>
      </c>
      <c r="B287" s="285"/>
      <c r="C287" s="164"/>
      <c r="D287" s="164"/>
      <c r="E287" s="164"/>
      <c r="F287" s="164"/>
      <c r="G287" s="164"/>
    </row>
    <row r="288" s="125" customFormat="1" ht="16.5" customHeight="1" spans="1:7">
      <c r="A288" s="284" t="s">
        <v>288</v>
      </c>
      <c r="B288" s="285"/>
      <c r="C288" s="164"/>
      <c r="D288" s="164"/>
      <c r="E288" s="164"/>
      <c r="F288" s="164"/>
      <c r="G288" s="164"/>
    </row>
    <row r="289" s="125" customFormat="1" ht="16.5" customHeight="1" spans="1:7">
      <c r="A289" s="284" t="s">
        <v>289</v>
      </c>
      <c r="B289" s="285"/>
      <c r="C289" s="164"/>
      <c r="D289" s="164"/>
      <c r="E289" s="164"/>
      <c r="F289" s="164"/>
      <c r="G289" s="164"/>
    </row>
    <row r="290" s="125" customFormat="1" ht="16.5" customHeight="1" spans="1:7">
      <c r="A290" s="284" t="s">
        <v>290</v>
      </c>
      <c r="B290" s="285"/>
      <c r="C290" s="164"/>
      <c r="D290" s="164"/>
      <c r="E290" s="164"/>
      <c r="F290" s="164"/>
      <c r="G290" s="164"/>
    </row>
    <row r="291" s="125" customFormat="1" ht="16.5" customHeight="1" spans="1:7">
      <c r="A291" s="282" t="s">
        <v>291</v>
      </c>
      <c r="B291" s="285"/>
      <c r="C291" s="164"/>
      <c r="D291" s="164"/>
      <c r="E291" s="164"/>
      <c r="F291" s="164"/>
      <c r="G291" s="164"/>
    </row>
    <row r="292" s="125" customFormat="1" ht="16.5" customHeight="1" spans="1:7">
      <c r="A292" s="284" t="s">
        <v>292</v>
      </c>
      <c r="B292" s="285"/>
      <c r="C292" s="164"/>
      <c r="D292" s="164"/>
      <c r="E292" s="164"/>
      <c r="F292" s="164"/>
      <c r="G292" s="164"/>
    </row>
    <row r="293" s="125" customFormat="1" ht="16.5" customHeight="1" spans="1:7">
      <c r="A293" s="279" t="s">
        <v>293</v>
      </c>
      <c r="B293" s="285"/>
      <c r="C293" s="164"/>
      <c r="D293" s="164"/>
      <c r="E293" s="164"/>
      <c r="F293" s="164"/>
      <c r="G293" s="164"/>
    </row>
    <row r="294" s="125" customFormat="1" ht="16.5" customHeight="1" spans="1:7">
      <c r="A294" s="279" t="s">
        <v>294</v>
      </c>
      <c r="B294" s="281">
        <f>B295</f>
        <v>2.4259</v>
      </c>
      <c r="C294" s="164"/>
      <c r="D294" s="164"/>
      <c r="E294" s="164"/>
      <c r="F294" s="164"/>
      <c r="G294" s="164"/>
    </row>
    <row r="295" s="125" customFormat="1" ht="16.5" customHeight="1" spans="1:7">
      <c r="A295" s="282" t="s">
        <v>295</v>
      </c>
      <c r="B295" s="285">
        <v>2.4259</v>
      </c>
      <c r="C295" s="164"/>
      <c r="D295" s="164"/>
      <c r="E295" s="164"/>
      <c r="F295" s="164"/>
      <c r="G295" s="164"/>
    </row>
    <row r="296" s="125" customFormat="1" ht="16.5" customHeight="1" spans="1:7">
      <c r="A296" s="284" t="s">
        <v>296</v>
      </c>
      <c r="B296" s="281">
        <f>B297+B300+B311+B318+B326+B335+B349+B359+B369+B377+B383</f>
        <v>30.884441</v>
      </c>
      <c r="C296" s="164"/>
      <c r="D296" s="164"/>
      <c r="E296" s="164"/>
      <c r="F296" s="164"/>
      <c r="G296" s="164"/>
    </row>
    <row r="297" s="125" customFormat="1" ht="16.5" customHeight="1" spans="1:7">
      <c r="A297" s="284" t="s">
        <v>297</v>
      </c>
      <c r="B297" s="281">
        <f>SUM(B298:B299)</f>
        <v>0</v>
      </c>
      <c r="C297" s="164"/>
      <c r="D297" s="164"/>
      <c r="E297" s="164"/>
      <c r="F297" s="164"/>
      <c r="G297" s="164"/>
    </row>
    <row r="298" s="125" customFormat="1" ht="16.5" customHeight="1" spans="1:7">
      <c r="A298" s="284" t="s">
        <v>298</v>
      </c>
      <c r="B298" s="285">
        <v>0</v>
      </c>
      <c r="C298" s="164"/>
      <c r="D298" s="164"/>
      <c r="E298" s="164"/>
      <c r="F298" s="164"/>
      <c r="G298" s="164"/>
    </row>
    <row r="299" s="125" customFormat="1" ht="16.5" customHeight="1" spans="1:7">
      <c r="A299" s="284" t="s">
        <v>299</v>
      </c>
      <c r="B299" s="285"/>
      <c r="C299" s="164"/>
      <c r="D299" s="164"/>
      <c r="E299" s="164"/>
      <c r="F299" s="164"/>
      <c r="G299" s="164"/>
    </row>
    <row r="300" s="125" customFormat="1" ht="16.5" customHeight="1" spans="1:7">
      <c r="A300" s="284" t="s">
        <v>300</v>
      </c>
      <c r="B300" s="281">
        <f>SUM(B301:B310)</f>
        <v>0</v>
      </c>
      <c r="C300" s="164"/>
      <c r="D300" s="164"/>
      <c r="E300" s="164"/>
      <c r="F300" s="164"/>
      <c r="G300" s="164"/>
    </row>
    <row r="301" s="125" customFormat="1" ht="16.5" customHeight="1" spans="1:7">
      <c r="A301" s="284" t="s">
        <v>119</v>
      </c>
      <c r="B301" s="285">
        <v>0</v>
      </c>
      <c r="C301" s="164"/>
      <c r="D301" s="164"/>
      <c r="E301" s="164"/>
      <c r="F301" s="164"/>
      <c r="G301" s="164"/>
    </row>
    <row r="302" s="125" customFormat="1" ht="16.5" customHeight="1" spans="1:7">
      <c r="A302" s="284" t="s">
        <v>120</v>
      </c>
      <c r="B302" s="285"/>
      <c r="C302" s="164"/>
      <c r="D302" s="164"/>
      <c r="E302" s="164"/>
      <c r="F302" s="164"/>
      <c r="G302" s="164"/>
    </row>
    <row r="303" s="125" customFormat="1" ht="16.5" customHeight="1" spans="1:7">
      <c r="A303" s="284" t="s">
        <v>121</v>
      </c>
      <c r="B303" s="285"/>
      <c r="C303" s="164"/>
      <c r="D303" s="164"/>
      <c r="E303" s="164"/>
      <c r="F303" s="164"/>
      <c r="G303" s="164"/>
    </row>
    <row r="304" s="125" customFormat="1" ht="16.5" customHeight="1" spans="1:7">
      <c r="A304" s="282" t="s">
        <v>160</v>
      </c>
      <c r="B304" s="286"/>
      <c r="C304" s="164"/>
      <c r="D304" s="164"/>
      <c r="E304" s="164"/>
      <c r="F304" s="164"/>
      <c r="G304" s="164"/>
    </row>
    <row r="305" s="125" customFormat="1" ht="16.5" customHeight="1" spans="1:7">
      <c r="A305" s="284" t="s">
        <v>301</v>
      </c>
      <c r="B305" s="285"/>
      <c r="C305" s="164"/>
      <c r="D305" s="164"/>
      <c r="E305" s="164"/>
      <c r="F305" s="164"/>
      <c r="G305" s="164"/>
    </row>
    <row r="306" s="125" customFormat="1" ht="16.5" customHeight="1" spans="1:7">
      <c r="A306" s="284" t="s">
        <v>302</v>
      </c>
      <c r="B306" s="285"/>
      <c r="C306" s="164"/>
      <c r="D306" s="164"/>
      <c r="E306" s="164"/>
      <c r="F306" s="164"/>
      <c r="G306" s="164"/>
    </row>
    <row r="307" s="125" customFormat="1" ht="16.5" customHeight="1" spans="1:7">
      <c r="A307" s="284" t="s">
        <v>303</v>
      </c>
      <c r="B307" s="285"/>
      <c r="C307" s="164"/>
      <c r="D307" s="164"/>
      <c r="E307" s="164"/>
      <c r="F307" s="164"/>
      <c r="G307" s="164"/>
    </row>
    <row r="308" s="125" customFormat="1" ht="16.5" customHeight="1" spans="1:7">
      <c r="A308" s="284" t="s">
        <v>304</v>
      </c>
      <c r="B308" s="285"/>
      <c r="C308" s="164"/>
      <c r="D308" s="164"/>
      <c r="E308" s="164"/>
      <c r="F308" s="164"/>
      <c r="G308" s="164"/>
    </row>
    <row r="309" s="125" customFormat="1" ht="16.5" customHeight="1" spans="1:7">
      <c r="A309" s="284" t="s">
        <v>128</v>
      </c>
      <c r="B309" s="285"/>
      <c r="C309" s="164"/>
      <c r="D309" s="164"/>
      <c r="E309" s="164"/>
      <c r="F309" s="164"/>
      <c r="G309" s="164"/>
    </row>
    <row r="310" s="125" customFormat="1" ht="16.5" customHeight="1" spans="1:7">
      <c r="A310" s="284" t="s">
        <v>305</v>
      </c>
      <c r="B310" s="285"/>
      <c r="C310" s="164"/>
      <c r="D310" s="164"/>
      <c r="E310" s="164"/>
      <c r="F310" s="164"/>
      <c r="G310" s="164"/>
    </row>
    <row r="311" s="125" customFormat="1" ht="16.5" customHeight="1" spans="1:7">
      <c r="A311" s="284" t="s">
        <v>306</v>
      </c>
      <c r="B311" s="281">
        <f>SUM(B312:B317)</f>
        <v>0</v>
      </c>
      <c r="C311" s="164"/>
      <c r="D311" s="164"/>
      <c r="E311" s="164"/>
      <c r="F311" s="164"/>
      <c r="G311" s="164"/>
    </row>
    <row r="312" s="125" customFormat="1" ht="16.5" customHeight="1" spans="1:7">
      <c r="A312" s="282" t="s">
        <v>119</v>
      </c>
      <c r="B312" s="285">
        <v>0</v>
      </c>
      <c r="C312" s="164"/>
      <c r="D312" s="164"/>
      <c r="E312" s="164"/>
      <c r="F312" s="164"/>
      <c r="G312" s="164"/>
    </row>
    <row r="313" s="125" customFormat="1" ht="16.5" customHeight="1" spans="1:7">
      <c r="A313" s="284" t="s">
        <v>120</v>
      </c>
      <c r="B313" s="285"/>
      <c r="C313" s="164"/>
      <c r="D313" s="164"/>
      <c r="E313" s="164"/>
      <c r="F313" s="164"/>
      <c r="G313" s="164"/>
    </row>
    <row r="314" s="125" customFormat="1" ht="16.5" customHeight="1" spans="1:7">
      <c r="A314" s="284" t="s">
        <v>121</v>
      </c>
      <c r="B314" s="285"/>
      <c r="C314" s="164"/>
      <c r="D314" s="164"/>
      <c r="E314" s="164"/>
      <c r="F314" s="164"/>
      <c r="G314" s="164"/>
    </row>
    <row r="315" s="125" customFormat="1" ht="16.5" customHeight="1" spans="1:7">
      <c r="A315" s="284" t="s">
        <v>307</v>
      </c>
      <c r="B315" s="285"/>
      <c r="C315" s="164"/>
      <c r="D315" s="164"/>
      <c r="E315" s="164"/>
      <c r="F315" s="164"/>
      <c r="G315" s="164"/>
    </row>
    <row r="316" s="125" customFormat="1" ht="16.5" customHeight="1" spans="1:7">
      <c r="A316" s="284" t="s">
        <v>128</v>
      </c>
      <c r="B316" s="285"/>
      <c r="C316" s="164"/>
      <c r="D316" s="164"/>
      <c r="E316" s="164"/>
      <c r="F316" s="164"/>
      <c r="G316" s="164"/>
    </row>
    <row r="317" s="125" customFormat="1" ht="16.5" customHeight="1" spans="1:7">
      <c r="A317" s="284" t="s">
        <v>308</v>
      </c>
      <c r="B317" s="285"/>
      <c r="C317" s="164"/>
      <c r="D317" s="164"/>
      <c r="E317" s="164"/>
      <c r="F317" s="164"/>
      <c r="G317" s="164"/>
    </row>
    <row r="318" s="125" customFormat="1" ht="16.5" customHeight="1" spans="1:7">
      <c r="A318" s="284" t="s">
        <v>309</v>
      </c>
      <c r="B318" s="281">
        <f>SUM(B319:B325)</f>
        <v>0</v>
      </c>
      <c r="C318" s="164"/>
      <c r="D318" s="164"/>
      <c r="E318" s="164"/>
      <c r="F318" s="164"/>
      <c r="G318" s="164"/>
    </row>
    <row r="319" s="125" customFormat="1" ht="16.5" customHeight="1" spans="1:7">
      <c r="A319" s="284" t="s">
        <v>119</v>
      </c>
      <c r="B319" s="285">
        <v>0</v>
      </c>
      <c r="C319" s="164"/>
      <c r="D319" s="164"/>
      <c r="E319" s="164"/>
      <c r="F319" s="164"/>
      <c r="G319" s="164"/>
    </row>
    <row r="320" s="125" customFormat="1" ht="16.5" customHeight="1" spans="1:7">
      <c r="A320" s="284" t="s">
        <v>120</v>
      </c>
      <c r="B320" s="285"/>
      <c r="C320" s="164"/>
      <c r="D320" s="164"/>
      <c r="E320" s="164"/>
      <c r="F320" s="164"/>
      <c r="G320" s="164"/>
    </row>
    <row r="321" s="125" customFormat="1" ht="16.5" customHeight="1" spans="1:7">
      <c r="A321" s="282" t="s">
        <v>121</v>
      </c>
      <c r="B321" s="285"/>
      <c r="C321" s="164"/>
      <c r="D321" s="164"/>
      <c r="E321" s="164"/>
      <c r="F321" s="164"/>
      <c r="G321" s="164"/>
    </row>
    <row r="322" s="125" customFormat="1" ht="16.5" customHeight="1" spans="1:7">
      <c r="A322" s="284" t="s">
        <v>310</v>
      </c>
      <c r="B322" s="285"/>
      <c r="C322" s="164"/>
      <c r="D322" s="164"/>
      <c r="E322" s="164"/>
      <c r="F322" s="164"/>
      <c r="G322" s="164"/>
    </row>
    <row r="323" s="125" customFormat="1" ht="16.5" customHeight="1" spans="1:7">
      <c r="A323" s="284" t="s">
        <v>311</v>
      </c>
      <c r="B323" s="285"/>
      <c r="C323" s="164"/>
      <c r="D323" s="164"/>
      <c r="E323" s="164"/>
      <c r="F323" s="164"/>
      <c r="G323" s="164"/>
    </row>
    <row r="324" s="125" customFormat="1" ht="16.5" customHeight="1" spans="1:7">
      <c r="A324" s="284" t="s">
        <v>128</v>
      </c>
      <c r="B324" s="285"/>
      <c r="C324" s="164"/>
      <c r="D324" s="164"/>
      <c r="E324" s="164"/>
      <c r="F324" s="164"/>
      <c r="G324" s="164"/>
    </row>
    <row r="325" s="125" customFormat="1" ht="16.5" customHeight="1" spans="1:7">
      <c r="A325" s="284" t="s">
        <v>312</v>
      </c>
      <c r="B325" s="285"/>
      <c r="C325" s="164"/>
      <c r="D325" s="164"/>
      <c r="E325" s="164"/>
      <c r="F325" s="164"/>
      <c r="G325" s="164"/>
    </row>
    <row r="326" s="125" customFormat="1" ht="16.5" customHeight="1" spans="1:7">
      <c r="A326" s="284" t="s">
        <v>313</v>
      </c>
      <c r="B326" s="281">
        <f>SUM(B327:B334)</f>
        <v>0</v>
      </c>
      <c r="C326" s="164"/>
      <c r="D326" s="164"/>
      <c r="E326" s="164"/>
      <c r="F326" s="164"/>
      <c r="G326" s="164"/>
    </row>
    <row r="327" s="125" customFormat="1" ht="16.5" customHeight="1" spans="1:7">
      <c r="A327" s="284" t="s">
        <v>119</v>
      </c>
      <c r="B327" s="285">
        <v>0</v>
      </c>
      <c r="C327" s="164"/>
      <c r="D327" s="164"/>
      <c r="E327" s="164"/>
      <c r="F327" s="164"/>
      <c r="G327" s="164"/>
    </row>
    <row r="328" s="125" customFormat="1" ht="16.5" customHeight="1" spans="1:7">
      <c r="A328" s="284" t="s">
        <v>120</v>
      </c>
      <c r="B328" s="285"/>
      <c r="C328" s="164"/>
      <c r="D328" s="164"/>
      <c r="E328" s="164"/>
      <c r="F328" s="164"/>
      <c r="G328" s="164"/>
    </row>
    <row r="329" s="125" customFormat="1" ht="16.5" customHeight="1" spans="1:7">
      <c r="A329" s="284" t="s">
        <v>121</v>
      </c>
      <c r="B329" s="285"/>
      <c r="C329" s="164"/>
      <c r="D329" s="164"/>
      <c r="E329" s="164"/>
      <c r="F329" s="164"/>
      <c r="G329" s="164"/>
    </row>
    <row r="330" s="125" customFormat="1" ht="16.5" customHeight="1" spans="1:7">
      <c r="A330" s="284" t="s">
        <v>314</v>
      </c>
      <c r="B330" s="285"/>
      <c r="C330" s="164"/>
      <c r="D330" s="164"/>
      <c r="E330" s="164"/>
      <c r="F330" s="164"/>
      <c r="G330" s="164"/>
    </row>
    <row r="331" s="125" customFormat="1" ht="16.5" customHeight="1" spans="1:7">
      <c r="A331" s="284" t="s">
        <v>315</v>
      </c>
      <c r="B331" s="285"/>
      <c r="C331" s="164"/>
      <c r="D331" s="164"/>
      <c r="E331" s="164"/>
      <c r="F331" s="164"/>
      <c r="G331" s="164"/>
    </row>
    <row r="332" s="125" customFormat="1" ht="16.5" customHeight="1" spans="1:7">
      <c r="A332" s="284" t="s">
        <v>316</v>
      </c>
      <c r="B332" s="285"/>
      <c r="C332" s="164"/>
      <c r="D332" s="164"/>
      <c r="E332" s="164"/>
      <c r="F332" s="164"/>
      <c r="G332" s="164"/>
    </row>
    <row r="333" s="125" customFormat="1" ht="16.5" customHeight="1" spans="1:7">
      <c r="A333" s="284" t="s">
        <v>128</v>
      </c>
      <c r="B333" s="285"/>
      <c r="C333" s="164"/>
      <c r="D333" s="164"/>
      <c r="E333" s="164"/>
      <c r="F333" s="164"/>
      <c r="G333" s="164"/>
    </row>
    <row r="334" s="125" customFormat="1" ht="16.5" customHeight="1" spans="1:7">
      <c r="A334" s="284" t="s">
        <v>317</v>
      </c>
      <c r="B334" s="285"/>
      <c r="C334" s="164"/>
      <c r="D334" s="164"/>
      <c r="E334" s="164"/>
      <c r="F334" s="164"/>
      <c r="G334" s="164"/>
    </row>
    <row r="335" s="125" customFormat="1" ht="16.5" customHeight="1" spans="1:7">
      <c r="A335" s="284" t="s">
        <v>318</v>
      </c>
      <c r="B335" s="281">
        <f>SUM(B336:B348)</f>
        <v>8.884418</v>
      </c>
      <c r="C335" s="164"/>
      <c r="D335" s="164"/>
      <c r="E335" s="164"/>
      <c r="F335" s="164"/>
      <c r="G335" s="164"/>
    </row>
    <row r="336" s="125" customFormat="1" ht="16.5" customHeight="1" spans="1:7">
      <c r="A336" s="284" t="s">
        <v>119</v>
      </c>
      <c r="B336" s="285">
        <v>0</v>
      </c>
      <c r="C336" s="164"/>
      <c r="D336" s="164"/>
      <c r="E336" s="164"/>
      <c r="F336" s="164"/>
      <c r="G336" s="164"/>
    </row>
    <row r="337" s="125" customFormat="1" ht="16.5" customHeight="1" spans="1:7">
      <c r="A337" s="282" t="s">
        <v>120</v>
      </c>
      <c r="B337" s="285"/>
      <c r="C337" s="164"/>
      <c r="D337" s="164"/>
      <c r="E337" s="164"/>
      <c r="F337" s="164"/>
      <c r="G337" s="164"/>
    </row>
    <row r="338" s="125" customFormat="1" ht="16.5" customHeight="1" spans="1:7">
      <c r="A338" s="282" t="s">
        <v>121</v>
      </c>
      <c r="B338" s="285"/>
      <c r="C338" s="164"/>
      <c r="D338" s="164"/>
      <c r="E338" s="164"/>
      <c r="F338" s="164"/>
      <c r="G338" s="164"/>
    </row>
    <row r="339" s="125" customFormat="1" ht="16.5" customHeight="1" spans="1:7">
      <c r="A339" s="282" t="s">
        <v>319</v>
      </c>
      <c r="B339" s="285"/>
      <c r="C339" s="164"/>
      <c r="D339" s="164"/>
      <c r="E339" s="164"/>
      <c r="F339" s="164"/>
      <c r="G339" s="164"/>
    </row>
    <row r="340" s="125" customFormat="1" ht="16.5" customHeight="1" spans="1:7">
      <c r="A340" s="284" t="s">
        <v>320</v>
      </c>
      <c r="B340" s="285"/>
      <c r="C340" s="164"/>
      <c r="D340" s="164"/>
      <c r="E340" s="164"/>
      <c r="F340" s="164"/>
      <c r="G340" s="164"/>
    </row>
    <row r="341" s="125" customFormat="1" ht="16.5" customHeight="1" spans="1:7">
      <c r="A341" s="279" t="s">
        <v>321</v>
      </c>
      <c r="B341" s="285"/>
      <c r="C341" s="164"/>
      <c r="D341" s="164"/>
      <c r="E341" s="164"/>
      <c r="F341" s="164"/>
      <c r="G341" s="164"/>
    </row>
    <row r="342" s="125" customFormat="1" ht="16.5" customHeight="1" spans="1:7">
      <c r="A342" s="282" t="s">
        <v>322</v>
      </c>
      <c r="B342" s="285"/>
      <c r="C342" s="164"/>
      <c r="D342" s="164"/>
      <c r="E342" s="164"/>
      <c r="F342" s="164"/>
      <c r="G342" s="164"/>
    </row>
    <row r="343" s="125" customFormat="1" ht="16.5" customHeight="1" spans="1:7">
      <c r="A343" s="284" t="s">
        <v>323</v>
      </c>
      <c r="B343" s="285"/>
      <c r="C343" s="164"/>
      <c r="D343" s="164"/>
      <c r="E343" s="164"/>
      <c r="F343" s="164"/>
      <c r="G343" s="164"/>
    </row>
    <row r="344" s="125" customFormat="1" ht="16.5" customHeight="1" spans="1:7">
      <c r="A344" s="284" t="s">
        <v>324</v>
      </c>
      <c r="B344" s="285"/>
      <c r="C344" s="164"/>
      <c r="D344" s="164"/>
      <c r="E344" s="164"/>
      <c r="F344" s="164"/>
      <c r="G344" s="164"/>
    </row>
    <row r="345" s="125" customFormat="1" ht="16.5" customHeight="1" spans="1:7">
      <c r="A345" s="284" t="s">
        <v>325</v>
      </c>
      <c r="B345" s="285"/>
      <c r="C345" s="164"/>
      <c r="D345" s="164"/>
      <c r="E345" s="164"/>
      <c r="F345" s="164"/>
      <c r="G345" s="164"/>
    </row>
    <row r="346" s="125" customFormat="1" ht="16.5" customHeight="1" spans="1:7">
      <c r="A346" s="284" t="s">
        <v>160</v>
      </c>
      <c r="B346" s="285"/>
      <c r="C346" s="164"/>
      <c r="D346" s="164"/>
      <c r="E346" s="164"/>
      <c r="F346" s="164"/>
      <c r="G346" s="164"/>
    </row>
    <row r="347" s="125" customFormat="1" ht="16.5" customHeight="1" spans="1:7">
      <c r="A347" s="282" t="s">
        <v>128</v>
      </c>
      <c r="B347" s="285"/>
      <c r="C347" s="164"/>
      <c r="D347" s="164"/>
      <c r="E347" s="164"/>
      <c r="F347" s="164"/>
      <c r="G347" s="164"/>
    </row>
    <row r="348" s="125" customFormat="1" ht="16.5" customHeight="1" spans="1:7">
      <c r="A348" s="284" t="s">
        <v>326</v>
      </c>
      <c r="B348" s="285">
        <v>8.884418</v>
      </c>
      <c r="C348" s="164"/>
      <c r="D348" s="164"/>
      <c r="E348" s="164"/>
      <c r="F348" s="164"/>
      <c r="G348" s="164"/>
    </row>
    <row r="349" s="125" customFormat="1" ht="16.5" customHeight="1" spans="1:7">
      <c r="A349" s="284" t="s">
        <v>327</v>
      </c>
      <c r="B349" s="281">
        <f>SUM(B350:B358)</f>
        <v>0</v>
      </c>
      <c r="C349" s="164"/>
      <c r="D349" s="164"/>
      <c r="E349" s="164"/>
      <c r="F349" s="164"/>
      <c r="G349" s="164"/>
    </row>
    <row r="350" s="125" customFormat="1" ht="16.5" customHeight="1" spans="1:7">
      <c r="A350" s="284" t="s">
        <v>119</v>
      </c>
      <c r="B350" s="285">
        <v>0</v>
      </c>
      <c r="C350" s="164"/>
      <c r="D350" s="164"/>
      <c r="E350" s="164"/>
      <c r="F350" s="164"/>
      <c r="G350" s="164"/>
    </row>
    <row r="351" s="125" customFormat="1" ht="16.5" customHeight="1" spans="1:7">
      <c r="A351" s="284" t="s">
        <v>120</v>
      </c>
      <c r="B351" s="285"/>
      <c r="C351" s="164"/>
      <c r="D351" s="164"/>
      <c r="E351" s="164"/>
      <c r="F351" s="164"/>
      <c r="G351" s="164"/>
    </row>
    <row r="352" s="125" customFormat="1" ht="16.5" customHeight="1" spans="1:7">
      <c r="A352" s="284" t="s">
        <v>121</v>
      </c>
      <c r="B352" s="285"/>
      <c r="C352" s="164"/>
      <c r="D352" s="164"/>
      <c r="E352" s="164"/>
      <c r="F352" s="164"/>
      <c r="G352" s="164"/>
    </row>
    <row r="353" s="125" customFormat="1" ht="16.5" customHeight="1" spans="1:7">
      <c r="A353" s="284" t="s">
        <v>328</v>
      </c>
      <c r="B353" s="285"/>
      <c r="C353" s="164"/>
      <c r="D353" s="164"/>
      <c r="E353" s="164"/>
      <c r="F353" s="164"/>
      <c r="G353" s="164"/>
    </row>
    <row r="354" s="125" customFormat="1" ht="16.5" customHeight="1" spans="1:7">
      <c r="A354" s="284" t="s">
        <v>329</v>
      </c>
      <c r="B354" s="285"/>
      <c r="C354" s="164"/>
      <c r="D354" s="164"/>
      <c r="E354" s="164"/>
      <c r="F354" s="164"/>
      <c r="G354" s="164"/>
    </row>
    <row r="355" s="125" customFormat="1" ht="16.5" customHeight="1" spans="1:7">
      <c r="A355" s="284" t="s">
        <v>330</v>
      </c>
      <c r="B355" s="285"/>
      <c r="C355" s="164"/>
      <c r="D355" s="164"/>
      <c r="E355" s="164"/>
      <c r="F355" s="164"/>
      <c r="G355" s="164"/>
    </row>
    <row r="356" s="125" customFormat="1" ht="16.5" customHeight="1" spans="1:7">
      <c r="A356" s="282" t="s">
        <v>160</v>
      </c>
      <c r="B356" s="285"/>
      <c r="C356" s="164"/>
      <c r="D356" s="164"/>
      <c r="E356" s="164"/>
      <c r="F356" s="164"/>
      <c r="G356" s="164"/>
    </row>
    <row r="357" s="125" customFormat="1" ht="16.5" customHeight="1" spans="1:7">
      <c r="A357" s="284" t="s">
        <v>128</v>
      </c>
      <c r="B357" s="285"/>
      <c r="C357" s="164"/>
      <c r="D357" s="164"/>
      <c r="E357" s="164"/>
      <c r="F357" s="164"/>
      <c r="G357" s="164"/>
    </row>
    <row r="358" s="125" customFormat="1" ht="16.5" customHeight="1" spans="1:7">
      <c r="A358" s="284" t="s">
        <v>331</v>
      </c>
      <c r="B358" s="285"/>
      <c r="C358" s="164"/>
      <c r="D358" s="164"/>
      <c r="E358" s="164"/>
      <c r="F358" s="164"/>
      <c r="G358" s="164"/>
    </row>
    <row r="359" s="125" customFormat="1" ht="16.5" customHeight="1" spans="1:7">
      <c r="A359" s="284" t="s">
        <v>332</v>
      </c>
      <c r="B359" s="281">
        <f>SUM(B360:B368)</f>
        <v>0</v>
      </c>
      <c r="C359" s="164"/>
      <c r="D359" s="164"/>
      <c r="E359" s="164"/>
      <c r="F359" s="164"/>
      <c r="G359" s="164"/>
    </row>
    <row r="360" s="125" customFormat="1" ht="16.5" customHeight="1" spans="1:7">
      <c r="A360" s="284" t="s">
        <v>119</v>
      </c>
      <c r="B360" s="285">
        <v>0</v>
      </c>
      <c r="C360" s="164"/>
      <c r="D360" s="164"/>
      <c r="E360" s="164"/>
      <c r="F360" s="164"/>
      <c r="G360" s="164"/>
    </row>
    <row r="361" s="125" customFormat="1" ht="16.5" customHeight="1" spans="1:7">
      <c r="A361" s="284" t="s">
        <v>120</v>
      </c>
      <c r="B361" s="285"/>
      <c r="C361" s="164"/>
      <c r="D361" s="164"/>
      <c r="E361" s="164"/>
      <c r="F361" s="164"/>
      <c r="G361" s="164"/>
    </row>
    <row r="362" s="125" customFormat="1" ht="16.5" customHeight="1" spans="1:7">
      <c r="A362" s="284" t="s">
        <v>121</v>
      </c>
      <c r="B362" s="285"/>
      <c r="C362" s="164"/>
      <c r="D362" s="164"/>
      <c r="E362" s="164"/>
      <c r="F362" s="164"/>
      <c r="G362" s="164"/>
    </row>
    <row r="363" s="125" customFormat="1" ht="16.5" customHeight="1" spans="1:7">
      <c r="A363" s="282" t="s">
        <v>333</v>
      </c>
      <c r="B363" s="285"/>
      <c r="C363" s="164"/>
      <c r="D363" s="164"/>
      <c r="E363" s="164"/>
      <c r="F363" s="164"/>
      <c r="G363" s="164"/>
    </row>
    <row r="364" s="125" customFormat="1" ht="16.5" customHeight="1" spans="1:7">
      <c r="A364" s="284" t="s">
        <v>334</v>
      </c>
      <c r="B364" s="285"/>
      <c r="C364" s="164"/>
      <c r="D364" s="164"/>
      <c r="E364" s="164"/>
      <c r="F364" s="164"/>
      <c r="G364" s="164"/>
    </row>
    <row r="365" s="125" customFormat="1" ht="16.5" customHeight="1" spans="1:7">
      <c r="A365" s="284" t="s">
        <v>335</v>
      </c>
      <c r="B365" s="285"/>
      <c r="C365" s="164"/>
      <c r="D365" s="164"/>
      <c r="E365" s="164"/>
      <c r="F365" s="164"/>
      <c r="G365" s="164"/>
    </row>
    <row r="366" s="125" customFormat="1" ht="16.5" customHeight="1" spans="1:7">
      <c r="A366" s="284" t="s">
        <v>160</v>
      </c>
      <c r="B366" s="285"/>
      <c r="C366" s="164"/>
      <c r="D366" s="164"/>
      <c r="E366" s="164"/>
      <c r="F366" s="164"/>
      <c r="G366" s="164"/>
    </row>
    <row r="367" s="125" customFormat="1" ht="16.5" customHeight="1" spans="1:7">
      <c r="A367" s="284" t="s">
        <v>128</v>
      </c>
      <c r="B367" s="285"/>
      <c r="C367" s="164"/>
      <c r="D367" s="164"/>
      <c r="E367" s="164"/>
      <c r="F367" s="164"/>
      <c r="G367" s="164"/>
    </row>
    <row r="368" s="125" customFormat="1" ht="16.5" customHeight="1" spans="1:7">
      <c r="A368" s="284" t="s">
        <v>336</v>
      </c>
      <c r="B368" s="285"/>
      <c r="C368" s="164"/>
      <c r="D368" s="164"/>
      <c r="E368" s="164"/>
      <c r="F368" s="164"/>
      <c r="G368" s="164"/>
    </row>
    <row r="369" s="125" customFormat="1" ht="16.5" customHeight="1" spans="1:7">
      <c r="A369" s="282" t="s">
        <v>337</v>
      </c>
      <c r="B369" s="283">
        <f>SUM(B370:B376)</f>
        <v>0</v>
      </c>
      <c r="C369" s="164"/>
      <c r="D369" s="164"/>
      <c r="E369" s="164"/>
      <c r="F369" s="164"/>
      <c r="G369" s="164"/>
    </row>
    <row r="370" s="125" customFormat="1" ht="16.5" customHeight="1" spans="1:7">
      <c r="A370" s="284" t="s">
        <v>119</v>
      </c>
      <c r="B370" s="285">
        <v>0</v>
      </c>
      <c r="C370" s="164"/>
      <c r="D370" s="164"/>
      <c r="E370" s="164"/>
      <c r="F370" s="164"/>
      <c r="G370" s="164"/>
    </row>
    <row r="371" s="125" customFormat="1" ht="16.5" customHeight="1" spans="1:7">
      <c r="A371" s="284" t="s">
        <v>120</v>
      </c>
      <c r="B371" s="285"/>
      <c r="C371" s="164"/>
      <c r="D371" s="164"/>
      <c r="E371" s="164"/>
      <c r="F371" s="164"/>
      <c r="G371" s="164"/>
    </row>
    <row r="372" s="125" customFormat="1" ht="16.5" customHeight="1" spans="1:7">
      <c r="A372" s="284" t="s">
        <v>121</v>
      </c>
      <c r="B372" s="285"/>
      <c r="C372" s="164"/>
      <c r="D372" s="164"/>
      <c r="E372" s="164"/>
      <c r="F372" s="164"/>
      <c r="G372" s="164"/>
    </row>
    <row r="373" s="125" customFormat="1" ht="16.5" customHeight="1" spans="1:7">
      <c r="A373" s="282" t="s">
        <v>338</v>
      </c>
      <c r="B373" s="285"/>
      <c r="C373" s="164"/>
      <c r="D373" s="164"/>
      <c r="E373" s="164"/>
      <c r="F373" s="164"/>
      <c r="G373" s="164"/>
    </row>
    <row r="374" s="125" customFormat="1" ht="16.5" customHeight="1" spans="1:7">
      <c r="A374" s="284" t="s">
        <v>339</v>
      </c>
      <c r="B374" s="285"/>
      <c r="C374" s="164"/>
      <c r="D374" s="164"/>
      <c r="E374" s="164"/>
      <c r="F374" s="164"/>
      <c r="G374" s="164"/>
    </row>
    <row r="375" s="125" customFormat="1" ht="16.5" customHeight="1" spans="1:7">
      <c r="A375" s="284" t="s">
        <v>128</v>
      </c>
      <c r="B375" s="285"/>
      <c r="C375" s="164"/>
      <c r="D375" s="164"/>
      <c r="E375" s="164"/>
      <c r="F375" s="164"/>
      <c r="G375" s="164"/>
    </row>
    <row r="376" s="125" customFormat="1" ht="16.5" customHeight="1" spans="1:7">
      <c r="A376" s="284" t="s">
        <v>340</v>
      </c>
      <c r="B376" s="285"/>
      <c r="C376" s="164"/>
      <c r="D376" s="164"/>
      <c r="E376" s="164"/>
      <c r="F376" s="164"/>
      <c r="G376" s="164"/>
    </row>
    <row r="377" s="125" customFormat="1" ht="16.5" customHeight="1" spans="1:7">
      <c r="A377" s="282" t="s">
        <v>341</v>
      </c>
      <c r="B377" s="281">
        <f>SUM(B378:B382)</f>
        <v>0</v>
      </c>
      <c r="C377" s="164"/>
      <c r="D377" s="164"/>
      <c r="E377" s="164"/>
      <c r="F377" s="164"/>
      <c r="G377" s="164"/>
    </row>
    <row r="378" s="125" customFormat="1" ht="16.5" customHeight="1" spans="1:7">
      <c r="A378" s="284" t="s">
        <v>119</v>
      </c>
      <c r="B378" s="285">
        <v>0</v>
      </c>
      <c r="C378" s="164"/>
      <c r="D378" s="164"/>
      <c r="E378" s="164"/>
      <c r="F378" s="164"/>
      <c r="G378" s="164"/>
    </row>
    <row r="379" s="125" customFormat="1" ht="16.5" customHeight="1" spans="1:7">
      <c r="A379" s="284" t="s">
        <v>120</v>
      </c>
      <c r="B379" s="285"/>
      <c r="C379" s="164"/>
      <c r="D379" s="164"/>
      <c r="E379" s="164"/>
      <c r="F379" s="164"/>
      <c r="G379" s="164"/>
    </row>
    <row r="380" s="125" customFormat="1" ht="16.5" customHeight="1" spans="1:7">
      <c r="A380" s="284" t="s">
        <v>160</v>
      </c>
      <c r="B380" s="285"/>
      <c r="C380" s="164"/>
      <c r="D380" s="164"/>
      <c r="E380" s="164"/>
      <c r="F380" s="164"/>
      <c r="G380" s="164"/>
    </row>
    <row r="381" s="125" customFormat="1" ht="16.5" customHeight="1" spans="1:7">
      <c r="A381" s="282" t="s">
        <v>342</v>
      </c>
      <c r="B381" s="285"/>
      <c r="C381" s="164"/>
      <c r="D381" s="164"/>
      <c r="E381" s="164"/>
      <c r="F381" s="164"/>
      <c r="G381" s="164"/>
    </row>
    <row r="382" s="125" customFormat="1" ht="16.5" customHeight="1" spans="1:7">
      <c r="A382" s="284" t="s">
        <v>343</v>
      </c>
      <c r="B382" s="285"/>
      <c r="C382" s="164"/>
      <c r="D382" s="164"/>
      <c r="E382" s="164"/>
      <c r="F382" s="164"/>
      <c r="G382" s="164"/>
    </row>
    <row r="383" s="125" customFormat="1" ht="16.5" customHeight="1" spans="1:7">
      <c r="A383" s="284" t="s">
        <v>344</v>
      </c>
      <c r="B383" s="281">
        <f>B384+B385</f>
        <v>22.000023</v>
      </c>
      <c r="C383" s="164"/>
      <c r="D383" s="164"/>
      <c r="E383" s="164"/>
      <c r="F383" s="164"/>
      <c r="G383" s="164"/>
    </row>
    <row r="384" s="125" customFormat="1" ht="16.5" customHeight="1" spans="1:7">
      <c r="A384" s="284" t="s">
        <v>345</v>
      </c>
      <c r="B384" s="285">
        <v>0</v>
      </c>
      <c r="C384" s="164"/>
      <c r="D384" s="164"/>
      <c r="E384" s="164"/>
      <c r="F384" s="164"/>
      <c r="G384" s="164"/>
    </row>
    <row r="385" s="125" customFormat="1" ht="16.5" customHeight="1" spans="1:7">
      <c r="A385" s="284" t="s">
        <v>346</v>
      </c>
      <c r="B385" s="285">
        <v>22.000023</v>
      </c>
      <c r="C385" s="164"/>
      <c r="D385" s="164"/>
      <c r="E385" s="164"/>
      <c r="F385" s="164"/>
      <c r="G385" s="164"/>
    </row>
    <row r="386" s="125" customFormat="1" ht="16.5" customHeight="1" spans="1:7">
      <c r="A386" s="284" t="s">
        <v>347</v>
      </c>
      <c r="B386" s="281">
        <f>B387+B392+B399+B405+B411+B415+B419+B423+B429+B436</f>
        <v>0</v>
      </c>
      <c r="C386" s="164"/>
      <c r="D386" s="164"/>
      <c r="E386" s="164"/>
      <c r="F386" s="164"/>
      <c r="G386" s="164"/>
    </row>
    <row r="387" s="125" customFormat="1" ht="16.5" customHeight="1" spans="1:7">
      <c r="A387" s="282" t="s">
        <v>348</v>
      </c>
      <c r="B387" s="281">
        <f>SUM(B388:B391)</f>
        <v>0</v>
      </c>
      <c r="C387" s="164"/>
      <c r="D387" s="164"/>
      <c r="E387" s="164"/>
      <c r="F387" s="164"/>
      <c r="G387" s="164"/>
    </row>
    <row r="388" s="125" customFormat="1" ht="16.5" customHeight="1" spans="1:7">
      <c r="A388" s="284" t="s">
        <v>119</v>
      </c>
      <c r="B388" s="285">
        <v>0</v>
      </c>
      <c r="C388" s="164"/>
      <c r="D388" s="164"/>
      <c r="E388" s="164"/>
      <c r="F388" s="164"/>
      <c r="G388" s="164"/>
    </row>
    <row r="389" s="125" customFormat="1" ht="16.5" customHeight="1" spans="1:7">
      <c r="A389" s="284" t="s">
        <v>120</v>
      </c>
      <c r="B389" s="285"/>
      <c r="C389" s="164"/>
      <c r="D389" s="164"/>
      <c r="E389" s="164"/>
      <c r="F389" s="164"/>
      <c r="G389" s="164"/>
    </row>
    <row r="390" s="125" customFormat="1" ht="16.5" customHeight="1" spans="1:7">
      <c r="A390" s="284" t="s">
        <v>121</v>
      </c>
      <c r="B390" s="285"/>
      <c r="C390" s="164"/>
      <c r="D390" s="164"/>
      <c r="E390" s="164"/>
      <c r="F390" s="164"/>
      <c r="G390" s="164"/>
    </row>
    <row r="391" s="125" customFormat="1" ht="16.5" customHeight="1" spans="1:7">
      <c r="A391" s="284" t="s">
        <v>349</v>
      </c>
      <c r="B391" s="285"/>
      <c r="C391" s="164"/>
      <c r="D391" s="164"/>
      <c r="E391" s="164"/>
      <c r="F391" s="164"/>
      <c r="G391" s="164"/>
    </row>
    <row r="392" s="125" customFormat="1" ht="16.5" customHeight="1" spans="1:7">
      <c r="A392" s="284" t="s">
        <v>350</v>
      </c>
      <c r="B392" s="281">
        <f>SUM(B393:B398)</f>
        <v>0</v>
      </c>
      <c r="C392" s="164"/>
      <c r="D392" s="164"/>
      <c r="E392" s="164"/>
      <c r="F392" s="164"/>
      <c r="G392" s="164"/>
    </row>
    <row r="393" s="125" customFormat="1" ht="16.5" customHeight="1" spans="1:7">
      <c r="A393" s="284" t="s">
        <v>351</v>
      </c>
      <c r="B393" s="285">
        <v>0</v>
      </c>
      <c r="C393" s="164"/>
      <c r="D393" s="164"/>
      <c r="E393" s="164"/>
      <c r="F393" s="164"/>
      <c r="G393" s="164"/>
    </row>
    <row r="394" s="125" customFormat="1" ht="16.5" customHeight="1" spans="1:7">
      <c r="A394" s="282" t="s">
        <v>352</v>
      </c>
      <c r="B394" s="285"/>
      <c r="C394" s="164"/>
      <c r="D394" s="164"/>
      <c r="E394" s="164"/>
      <c r="F394" s="164"/>
      <c r="G394" s="164"/>
    </row>
    <row r="395" s="125" customFormat="1" ht="16.5" customHeight="1" spans="1:7">
      <c r="A395" s="284" t="s">
        <v>353</v>
      </c>
      <c r="B395" s="285"/>
      <c r="C395" s="164"/>
      <c r="D395" s="164"/>
      <c r="E395" s="164"/>
      <c r="F395" s="164"/>
      <c r="G395" s="164"/>
    </row>
    <row r="396" s="125" customFormat="1" ht="16.5" customHeight="1" spans="1:7">
      <c r="A396" s="279" t="s">
        <v>354</v>
      </c>
      <c r="B396" s="285"/>
      <c r="C396" s="164"/>
      <c r="D396" s="164"/>
      <c r="E396" s="164"/>
      <c r="F396" s="164"/>
      <c r="G396" s="164"/>
    </row>
    <row r="397" s="125" customFormat="1" ht="16.5" customHeight="1" spans="1:7">
      <c r="A397" s="282" t="s">
        <v>355</v>
      </c>
      <c r="B397" s="285"/>
      <c r="C397" s="164"/>
      <c r="D397" s="164"/>
      <c r="E397" s="164"/>
      <c r="F397" s="164"/>
      <c r="G397" s="164"/>
    </row>
    <row r="398" s="125" customFormat="1" ht="16.5" customHeight="1" spans="1:7">
      <c r="A398" s="284" t="s">
        <v>356</v>
      </c>
      <c r="B398" s="285"/>
      <c r="C398" s="164"/>
      <c r="D398" s="164"/>
      <c r="E398" s="164"/>
      <c r="F398" s="164"/>
      <c r="G398" s="164"/>
    </row>
    <row r="399" s="125" customFormat="1" ht="16.5" customHeight="1" spans="1:7">
      <c r="A399" s="284" t="s">
        <v>357</v>
      </c>
      <c r="B399" s="281">
        <f>SUM(B400:B404)</f>
        <v>0</v>
      </c>
      <c r="C399" s="164"/>
      <c r="D399" s="164"/>
      <c r="E399" s="164"/>
      <c r="F399" s="164"/>
      <c r="G399" s="164"/>
    </row>
    <row r="400" s="125" customFormat="1" ht="16.5" customHeight="1" spans="1:7">
      <c r="A400" s="284" t="s">
        <v>358</v>
      </c>
      <c r="B400" s="285"/>
      <c r="C400" s="164"/>
      <c r="D400" s="164"/>
      <c r="E400" s="164"/>
      <c r="F400" s="164"/>
      <c r="G400" s="164"/>
    </row>
    <row r="401" s="125" customFormat="1" ht="16.5" customHeight="1" spans="1:7">
      <c r="A401" s="284" t="s">
        <v>359</v>
      </c>
      <c r="B401" s="285"/>
      <c r="C401" s="164"/>
      <c r="D401" s="164"/>
      <c r="E401" s="164"/>
      <c r="F401" s="164"/>
      <c r="G401" s="164"/>
    </row>
    <row r="402" s="125" customFormat="1" ht="16.5" customHeight="1" spans="1:7">
      <c r="A402" s="282" t="s">
        <v>360</v>
      </c>
      <c r="B402" s="285"/>
      <c r="C402" s="164"/>
      <c r="D402" s="164"/>
      <c r="E402" s="164"/>
      <c r="F402" s="164"/>
      <c r="G402" s="164"/>
    </row>
    <row r="403" s="125" customFormat="1" ht="16.5" customHeight="1" spans="1:7">
      <c r="A403" s="284" t="s">
        <v>361</v>
      </c>
      <c r="B403" s="285"/>
      <c r="C403" s="164"/>
      <c r="D403" s="164"/>
      <c r="E403" s="164"/>
      <c r="F403" s="164"/>
      <c r="G403" s="164"/>
    </row>
    <row r="404" s="125" customFormat="1" ht="16.5" customHeight="1" spans="1:7">
      <c r="A404" s="284" t="s">
        <v>362</v>
      </c>
      <c r="B404" s="285"/>
      <c r="C404" s="164"/>
      <c r="D404" s="164"/>
      <c r="E404" s="164"/>
      <c r="F404" s="164"/>
      <c r="G404" s="164"/>
    </row>
    <row r="405" s="125" customFormat="1" ht="16.5" customHeight="1" spans="1:7">
      <c r="A405" s="284" t="s">
        <v>363</v>
      </c>
      <c r="B405" s="281">
        <f>SUM(B406:B410)</f>
        <v>0</v>
      </c>
      <c r="C405" s="164"/>
      <c r="D405" s="164"/>
      <c r="E405" s="164"/>
      <c r="F405" s="164"/>
      <c r="G405" s="164"/>
    </row>
    <row r="406" s="125" customFormat="1" ht="16.5" customHeight="1" spans="1:7">
      <c r="A406" s="284" t="s">
        <v>364</v>
      </c>
      <c r="B406" s="285"/>
      <c r="C406" s="164"/>
      <c r="D406" s="164"/>
      <c r="E406" s="164"/>
      <c r="F406" s="164"/>
      <c r="G406" s="164"/>
    </row>
    <row r="407" s="125" customFormat="1" ht="16.5" customHeight="1" spans="1:7">
      <c r="A407" s="284" t="s">
        <v>365</v>
      </c>
      <c r="B407" s="285"/>
      <c r="C407" s="164"/>
      <c r="D407" s="164"/>
      <c r="E407" s="164"/>
      <c r="F407" s="164"/>
      <c r="G407" s="164"/>
    </row>
    <row r="408" s="125" customFormat="1" ht="16.5" customHeight="1" spans="1:7">
      <c r="A408" s="284" t="s">
        <v>366</v>
      </c>
      <c r="B408" s="285"/>
      <c r="C408" s="164"/>
      <c r="D408" s="164"/>
      <c r="E408" s="164"/>
      <c r="F408" s="164"/>
      <c r="G408" s="164"/>
    </row>
    <row r="409" s="125" customFormat="1" ht="16.5" customHeight="1" spans="1:7">
      <c r="A409" s="284" t="s">
        <v>367</v>
      </c>
      <c r="B409" s="285"/>
      <c r="C409" s="164"/>
      <c r="D409" s="164"/>
      <c r="E409" s="164"/>
      <c r="F409" s="164"/>
      <c r="G409" s="164"/>
    </row>
    <row r="410" s="125" customFormat="1" ht="16.5" customHeight="1" spans="1:7">
      <c r="A410" s="284" t="s">
        <v>368</v>
      </c>
      <c r="B410" s="285"/>
      <c r="C410" s="164"/>
      <c r="D410" s="164"/>
      <c r="E410" s="164"/>
      <c r="F410" s="164"/>
      <c r="G410" s="164"/>
    </row>
    <row r="411" s="125" customFormat="1" ht="16.5" customHeight="1" spans="1:7">
      <c r="A411" s="282" t="s">
        <v>369</v>
      </c>
      <c r="B411" s="281">
        <f>SUM(B412:B414)</f>
        <v>0</v>
      </c>
      <c r="C411" s="164"/>
      <c r="D411" s="164"/>
      <c r="E411" s="164"/>
      <c r="F411" s="164"/>
      <c r="G411" s="164"/>
    </row>
    <row r="412" s="125" customFormat="1" ht="16.5" customHeight="1" spans="1:7">
      <c r="A412" s="284" t="s">
        <v>370</v>
      </c>
      <c r="B412" s="285"/>
      <c r="C412" s="164"/>
      <c r="D412" s="164"/>
      <c r="E412" s="164"/>
      <c r="F412" s="164"/>
      <c r="G412" s="164"/>
    </row>
    <row r="413" s="125" customFormat="1" ht="16.5" customHeight="1" spans="1:7">
      <c r="A413" s="284" t="s">
        <v>371</v>
      </c>
      <c r="B413" s="285"/>
      <c r="C413" s="164"/>
      <c r="D413" s="164"/>
      <c r="E413" s="164"/>
      <c r="F413" s="164"/>
      <c r="G413" s="164"/>
    </row>
    <row r="414" s="125" customFormat="1" ht="16.5" customHeight="1" spans="1:7">
      <c r="A414" s="284" t="s">
        <v>372</v>
      </c>
      <c r="B414" s="285"/>
      <c r="C414" s="164"/>
      <c r="D414" s="164"/>
      <c r="E414" s="164"/>
      <c r="F414" s="164"/>
      <c r="G414" s="164"/>
    </row>
    <row r="415" s="125" customFormat="1" ht="16.5" customHeight="1" spans="1:7">
      <c r="A415" s="284" t="s">
        <v>373</v>
      </c>
      <c r="B415" s="281">
        <f>SUM(B416:B418)</f>
        <v>0</v>
      </c>
      <c r="C415" s="164"/>
      <c r="D415" s="164"/>
      <c r="E415" s="164"/>
      <c r="F415" s="164"/>
      <c r="G415" s="164"/>
    </row>
    <row r="416" s="125" customFormat="1" ht="16.5" customHeight="1" spans="1:7">
      <c r="A416" s="284" t="s">
        <v>374</v>
      </c>
      <c r="B416" s="285"/>
      <c r="C416" s="164"/>
      <c r="D416" s="164"/>
      <c r="E416" s="164"/>
      <c r="F416" s="164"/>
      <c r="G416" s="164"/>
    </row>
    <row r="417" s="125" customFormat="1" ht="16.5" customHeight="1" spans="1:7">
      <c r="A417" s="282" t="s">
        <v>375</v>
      </c>
      <c r="B417" s="285"/>
      <c r="C417" s="164"/>
      <c r="D417" s="164"/>
      <c r="E417" s="164"/>
      <c r="F417" s="164"/>
      <c r="G417" s="164"/>
    </row>
    <row r="418" s="125" customFormat="1" ht="16.5" customHeight="1" spans="1:7">
      <c r="A418" s="284" t="s">
        <v>376</v>
      </c>
      <c r="B418" s="285"/>
      <c r="C418" s="164"/>
      <c r="D418" s="164"/>
      <c r="E418" s="164"/>
      <c r="F418" s="164"/>
      <c r="G418" s="164"/>
    </row>
    <row r="419" s="125" customFormat="1" ht="16.5" customHeight="1" spans="1:7">
      <c r="A419" s="284" t="s">
        <v>377</v>
      </c>
      <c r="B419" s="281">
        <f>SUM(B420:B422)</f>
        <v>0</v>
      </c>
      <c r="C419" s="164"/>
      <c r="D419" s="164"/>
      <c r="E419" s="164"/>
      <c r="F419" s="164"/>
      <c r="G419" s="164"/>
    </row>
    <row r="420" s="125" customFormat="1" ht="16.5" customHeight="1" spans="1:7">
      <c r="A420" s="284" t="s">
        <v>378</v>
      </c>
      <c r="B420" s="285"/>
      <c r="C420" s="164"/>
      <c r="D420" s="164"/>
      <c r="E420" s="164"/>
      <c r="F420" s="164"/>
      <c r="G420" s="164"/>
    </row>
    <row r="421" s="125" customFormat="1" ht="16.5" customHeight="1" spans="1:7">
      <c r="A421" s="284" t="s">
        <v>379</v>
      </c>
      <c r="B421" s="285"/>
      <c r="C421" s="164"/>
      <c r="D421" s="164"/>
      <c r="E421" s="164"/>
      <c r="F421" s="164"/>
      <c r="G421" s="164"/>
    </row>
    <row r="422" s="125" customFormat="1" ht="16.5" customHeight="1" spans="1:7">
      <c r="A422" s="284" t="s">
        <v>380</v>
      </c>
      <c r="B422" s="285"/>
      <c r="C422" s="164"/>
      <c r="D422" s="164"/>
      <c r="E422" s="164"/>
      <c r="F422" s="164"/>
      <c r="G422" s="164"/>
    </row>
    <row r="423" s="125" customFormat="1" ht="16.5" customHeight="1" spans="1:7">
      <c r="A423" s="282" t="s">
        <v>381</v>
      </c>
      <c r="B423" s="281">
        <f>SUM(B424:B428)</f>
        <v>0</v>
      </c>
      <c r="C423" s="164"/>
      <c r="D423" s="164"/>
      <c r="E423" s="164"/>
      <c r="F423" s="164"/>
      <c r="G423" s="164"/>
    </row>
    <row r="424" s="125" customFormat="1" ht="16.5" customHeight="1" spans="1:7">
      <c r="A424" s="284" t="s">
        <v>382</v>
      </c>
      <c r="B424" s="285"/>
      <c r="C424" s="164"/>
      <c r="D424" s="164"/>
      <c r="E424" s="164"/>
      <c r="F424" s="164"/>
      <c r="G424" s="164"/>
    </row>
    <row r="425" s="125" customFormat="1" ht="16.5" customHeight="1" spans="1:7">
      <c r="A425" s="284" t="s">
        <v>383</v>
      </c>
      <c r="B425" s="285"/>
      <c r="C425" s="164"/>
      <c r="D425" s="164"/>
      <c r="E425" s="164"/>
      <c r="F425" s="164"/>
      <c r="G425" s="164"/>
    </row>
    <row r="426" s="125" customFormat="1" ht="16.5" customHeight="1" spans="1:7">
      <c r="A426" s="284" t="s">
        <v>384</v>
      </c>
      <c r="B426" s="285"/>
      <c r="C426" s="164"/>
      <c r="D426" s="164"/>
      <c r="E426" s="164"/>
      <c r="F426" s="164"/>
      <c r="G426" s="164"/>
    </row>
    <row r="427" s="125" customFormat="1" ht="16.5" customHeight="1" spans="1:7">
      <c r="A427" s="284" t="s">
        <v>385</v>
      </c>
      <c r="B427" s="285"/>
      <c r="C427" s="164"/>
      <c r="D427" s="164"/>
      <c r="E427" s="164"/>
      <c r="F427" s="164"/>
      <c r="G427" s="164"/>
    </row>
    <row r="428" s="125" customFormat="1" ht="16.5" customHeight="1" spans="1:7">
      <c r="A428" s="282" t="s">
        <v>386</v>
      </c>
      <c r="B428" s="285"/>
      <c r="C428" s="164"/>
      <c r="D428" s="164"/>
      <c r="E428" s="164"/>
      <c r="F428" s="164"/>
      <c r="G428" s="164"/>
    </row>
    <row r="429" s="125" customFormat="1" ht="16.5" customHeight="1" spans="1:7">
      <c r="A429" s="284" t="s">
        <v>387</v>
      </c>
      <c r="B429" s="281">
        <f>SUM(B430:B435)</f>
        <v>0</v>
      </c>
      <c r="C429" s="164"/>
      <c r="D429" s="164"/>
      <c r="E429" s="164"/>
      <c r="F429" s="164"/>
      <c r="G429" s="164"/>
    </row>
    <row r="430" s="125" customFormat="1" ht="16.5" customHeight="1" spans="1:7">
      <c r="A430" s="284" t="s">
        <v>388</v>
      </c>
      <c r="B430" s="285"/>
      <c r="C430" s="164"/>
      <c r="D430" s="164"/>
      <c r="E430" s="164"/>
      <c r="F430" s="164"/>
      <c r="G430" s="164"/>
    </row>
    <row r="431" s="125" customFormat="1" ht="16.5" customHeight="1" spans="1:7">
      <c r="A431" s="284" t="s">
        <v>389</v>
      </c>
      <c r="B431" s="285"/>
      <c r="C431" s="164"/>
      <c r="D431" s="164"/>
      <c r="E431" s="164"/>
      <c r="F431" s="164"/>
      <c r="G431" s="164"/>
    </row>
    <row r="432" s="125" customFormat="1" ht="16.5" customHeight="1" spans="1:7">
      <c r="A432" s="284" t="s">
        <v>390</v>
      </c>
      <c r="B432" s="285"/>
      <c r="C432" s="164"/>
      <c r="D432" s="164"/>
      <c r="E432" s="164"/>
      <c r="F432" s="164"/>
      <c r="G432" s="164"/>
    </row>
    <row r="433" s="125" customFormat="1" ht="16.5" customHeight="1" spans="1:7">
      <c r="A433" s="282" t="s">
        <v>391</v>
      </c>
      <c r="B433" s="285"/>
      <c r="C433" s="164"/>
      <c r="D433" s="164"/>
      <c r="E433" s="164"/>
      <c r="F433" s="164"/>
      <c r="G433" s="164"/>
    </row>
    <row r="434" s="125" customFormat="1" ht="16.5" customHeight="1" spans="1:7">
      <c r="A434" s="284" t="s">
        <v>392</v>
      </c>
      <c r="B434" s="285"/>
      <c r="C434" s="164"/>
      <c r="D434" s="164"/>
      <c r="E434" s="164"/>
      <c r="F434" s="164"/>
      <c r="G434" s="164"/>
    </row>
    <row r="435" s="125" customFormat="1" ht="16.5" customHeight="1" spans="1:7">
      <c r="A435" s="284" t="s">
        <v>393</v>
      </c>
      <c r="B435" s="285"/>
      <c r="C435" s="164"/>
      <c r="D435" s="164"/>
      <c r="E435" s="164"/>
      <c r="F435" s="164"/>
      <c r="G435" s="164"/>
    </row>
    <row r="436" s="125" customFormat="1" ht="16.5" customHeight="1" spans="1:7">
      <c r="A436" s="284" t="s">
        <v>394</v>
      </c>
      <c r="B436" s="281">
        <f>B437</f>
        <v>0</v>
      </c>
      <c r="C436" s="164"/>
      <c r="D436" s="164"/>
      <c r="E436" s="164"/>
      <c r="F436" s="164"/>
      <c r="G436" s="164"/>
    </row>
    <row r="437" s="125" customFormat="1" ht="16.5" customHeight="1" spans="1:7">
      <c r="A437" s="284" t="s">
        <v>395</v>
      </c>
      <c r="B437" s="285"/>
      <c r="C437" s="164"/>
      <c r="D437" s="164"/>
      <c r="E437" s="164"/>
      <c r="F437" s="164"/>
      <c r="G437" s="164"/>
    </row>
    <row r="438" s="125" customFormat="1" ht="16.5" customHeight="1" spans="1:7">
      <c r="A438" s="284" t="s">
        <v>396</v>
      </c>
      <c r="B438" s="281">
        <f>SUM(B439,B444,B453,B459,B464,B469,B474,B481,B485,B489)</f>
        <v>0</v>
      </c>
      <c r="C438" s="164"/>
      <c r="D438" s="164"/>
      <c r="E438" s="164"/>
      <c r="F438" s="164"/>
      <c r="G438" s="164"/>
    </row>
    <row r="439" s="125" customFormat="1" ht="16.5" customHeight="1" spans="1:7">
      <c r="A439" s="284" t="s">
        <v>397</v>
      </c>
      <c r="B439" s="281">
        <f>SUM(B440:B443)</f>
        <v>0</v>
      </c>
      <c r="C439" s="164"/>
      <c r="D439" s="164"/>
      <c r="E439" s="164"/>
      <c r="F439" s="164"/>
      <c r="G439" s="164"/>
    </row>
    <row r="440" s="125" customFormat="1" ht="16.5" customHeight="1" spans="1:7">
      <c r="A440" s="282" t="s">
        <v>119</v>
      </c>
      <c r="B440" s="285"/>
      <c r="C440" s="164"/>
      <c r="D440" s="164"/>
      <c r="E440" s="164"/>
      <c r="F440" s="164"/>
      <c r="G440" s="164"/>
    </row>
    <row r="441" s="125" customFormat="1" ht="16.5" customHeight="1" spans="1:7">
      <c r="A441" s="284" t="s">
        <v>120</v>
      </c>
      <c r="B441" s="285"/>
      <c r="C441" s="164"/>
      <c r="D441" s="164"/>
      <c r="E441" s="164"/>
      <c r="F441" s="164"/>
      <c r="G441" s="164"/>
    </row>
    <row r="442" s="125" customFormat="1" ht="16.5" customHeight="1" spans="1:7">
      <c r="A442" s="284" t="s">
        <v>121</v>
      </c>
      <c r="B442" s="285"/>
      <c r="C442" s="164"/>
      <c r="D442" s="164"/>
      <c r="E442" s="164"/>
      <c r="F442" s="164"/>
      <c r="G442" s="164"/>
    </row>
    <row r="443" s="125" customFormat="1" ht="16.5" customHeight="1" spans="1:7">
      <c r="A443" s="284" t="s">
        <v>398</v>
      </c>
      <c r="B443" s="285"/>
      <c r="C443" s="164"/>
      <c r="D443" s="164"/>
      <c r="E443" s="164"/>
      <c r="F443" s="164"/>
      <c r="G443" s="164"/>
    </row>
    <row r="444" s="125" customFormat="1" ht="16.5" customHeight="1" spans="1:7">
      <c r="A444" s="282" t="s">
        <v>399</v>
      </c>
      <c r="B444" s="281">
        <f>SUM(B445:B452)</f>
        <v>0</v>
      </c>
      <c r="C444" s="164"/>
      <c r="D444" s="164"/>
      <c r="E444" s="164"/>
      <c r="F444" s="164"/>
      <c r="G444" s="164"/>
    </row>
    <row r="445" s="125" customFormat="1" ht="16.5" customHeight="1" spans="1:7">
      <c r="A445" s="284" t="s">
        <v>400</v>
      </c>
      <c r="B445" s="285"/>
      <c r="C445" s="164"/>
      <c r="D445" s="164"/>
      <c r="E445" s="164"/>
      <c r="F445" s="164"/>
      <c r="G445" s="164"/>
    </row>
    <row r="446" s="125" customFormat="1" ht="16.5" customHeight="1" spans="1:7">
      <c r="A446" s="284" t="s">
        <v>401</v>
      </c>
      <c r="B446" s="285"/>
      <c r="C446" s="164"/>
      <c r="D446" s="164"/>
      <c r="E446" s="164"/>
      <c r="F446" s="164"/>
      <c r="G446" s="164"/>
    </row>
    <row r="447" s="125" customFormat="1" ht="16.5" customHeight="1" spans="1:7">
      <c r="A447" s="282" t="s">
        <v>402</v>
      </c>
      <c r="B447" s="285"/>
      <c r="C447" s="164"/>
      <c r="D447" s="164"/>
      <c r="E447" s="164"/>
      <c r="F447" s="164"/>
      <c r="G447" s="164"/>
    </row>
    <row r="448" s="125" customFormat="1" ht="16.5" customHeight="1" spans="1:7">
      <c r="A448" s="284" t="s">
        <v>403</v>
      </c>
      <c r="B448" s="285"/>
      <c r="C448" s="164"/>
      <c r="D448" s="164"/>
      <c r="E448" s="164"/>
      <c r="F448" s="164"/>
      <c r="G448" s="164"/>
    </row>
    <row r="449" s="125" customFormat="1" ht="16.5" customHeight="1" spans="1:7">
      <c r="A449" s="284" t="s">
        <v>404</v>
      </c>
      <c r="B449" s="285"/>
      <c r="C449" s="164"/>
      <c r="D449" s="164"/>
      <c r="E449" s="164"/>
      <c r="F449" s="164"/>
      <c r="G449" s="164"/>
    </row>
    <row r="450" s="125" customFormat="1" ht="16.5" customHeight="1" spans="1:7">
      <c r="A450" s="284" t="s">
        <v>405</v>
      </c>
      <c r="B450" s="285"/>
      <c r="C450" s="164"/>
      <c r="D450" s="164"/>
      <c r="E450" s="164"/>
      <c r="F450" s="164"/>
      <c r="G450" s="164"/>
    </row>
    <row r="451" s="125" customFormat="1" ht="16.5" customHeight="1" spans="1:7">
      <c r="A451" s="284" t="s">
        <v>406</v>
      </c>
      <c r="B451" s="285"/>
      <c r="C451" s="164"/>
      <c r="D451" s="164"/>
      <c r="E451" s="164"/>
      <c r="F451" s="164"/>
      <c r="G451" s="164"/>
    </row>
    <row r="452" s="125" customFormat="1" ht="16.5" customHeight="1" spans="1:7">
      <c r="A452" s="284" t="s">
        <v>407</v>
      </c>
      <c r="B452" s="285"/>
      <c r="C452" s="164"/>
      <c r="D452" s="164"/>
      <c r="E452" s="164"/>
      <c r="F452" s="164"/>
      <c r="G452" s="164"/>
    </row>
    <row r="453" s="125" customFormat="1" ht="16.5" customHeight="1" spans="1:7">
      <c r="A453" s="284" t="s">
        <v>408</v>
      </c>
      <c r="B453" s="281">
        <f>SUM(B454:B458)</f>
        <v>0</v>
      </c>
      <c r="C453" s="164"/>
      <c r="D453" s="164"/>
      <c r="E453" s="164"/>
      <c r="F453" s="164"/>
      <c r="G453" s="164"/>
    </row>
    <row r="454" s="125" customFormat="1" ht="16.5" customHeight="1" spans="1:7">
      <c r="A454" s="282" t="s">
        <v>400</v>
      </c>
      <c r="B454" s="285"/>
      <c r="C454" s="164"/>
      <c r="D454" s="164"/>
      <c r="E454" s="164"/>
      <c r="F454" s="164"/>
      <c r="G454" s="164"/>
    </row>
    <row r="455" s="125" customFormat="1" ht="16.5" customHeight="1" spans="1:7">
      <c r="A455" s="284" t="s">
        <v>409</v>
      </c>
      <c r="B455" s="285"/>
      <c r="C455" s="164"/>
      <c r="D455" s="164"/>
      <c r="E455" s="164"/>
      <c r="F455" s="164"/>
      <c r="G455" s="164"/>
    </row>
    <row r="456" s="125" customFormat="1" ht="16.5" customHeight="1" spans="1:7">
      <c r="A456" s="284" t="s">
        <v>410</v>
      </c>
      <c r="B456" s="287"/>
      <c r="C456" s="164"/>
      <c r="D456" s="164"/>
      <c r="E456" s="164"/>
      <c r="F456" s="164"/>
      <c r="G456" s="164"/>
    </row>
    <row r="457" s="125" customFormat="1" ht="16.5" customHeight="1" spans="1:7">
      <c r="A457" s="284" t="s">
        <v>411</v>
      </c>
      <c r="B457" s="285"/>
      <c r="C457" s="164"/>
      <c r="D457" s="164"/>
      <c r="E457" s="164"/>
      <c r="F457" s="164"/>
      <c r="G457" s="164"/>
    </row>
    <row r="458" s="125" customFormat="1" ht="16.5" customHeight="1" spans="1:7">
      <c r="A458" s="284" t="s">
        <v>412</v>
      </c>
      <c r="B458" s="285"/>
      <c r="C458" s="164"/>
      <c r="D458" s="164"/>
      <c r="E458" s="164"/>
      <c r="F458" s="164"/>
      <c r="G458" s="164"/>
    </row>
    <row r="459" s="125" customFormat="1" ht="16.5" customHeight="1" spans="1:7">
      <c r="A459" s="279" t="s">
        <v>413</v>
      </c>
      <c r="B459" s="281">
        <f>SUM(B460:B463)</f>
        <v>0</v>
      </c>
      <c r="C459" s="164"/>
      <c r="D459" s="164"/>
      <c r="E459" s="164"/>
      <c r="F459" s="164"/>
      <c r="G459" s="164"/>
    </row>
    <row r="460" s="125" customFormat="1" ht="16.5" customHeight="1" spans="1:7">
      <c r="A460" s="282" t="s">
        <v>400</v>
      </c>
      <c r="B460" s="285"/>
      <c r="C460" s="164"/>
      <c r="D460" s="164"/>
      <c r="E460" s="164"/>
      <c r="F460" s="164"/>
      <c r="G460" s="164"/>
    </row>
    <row r="461" s="125" customFormat="1" ht="16.5" customHeight="1" spans="1:7">
      <c r="A461" s="284" t="s">
        <v>414</v>
      </c>
      <c r="B461" s="285"/>
      <c r="C461" s="164"/>
      <c r="D461" s="164"/>
      <c r="E461" s="164"/>
      <c r="F461" s="164"/>
      <c r="G461" s="164"/>
    </row>
    <row r="462" s="125" customFormat="1" ht="16.5" customHeight="1" spans="1:7">
      <c r="A462" s="284" t="s">
        <v>415</v>
      </c>
      <c r="B462" s="285"/>
      <c r="C462" s="164"/>
      <c r="D462" s="164"/>
      <c r="E462" s="164"/>
      <c r="F462" s="164"/>
      <c r="G462" s="164"/>
    </row>
    <row r="463" s="125" customFormat="1" ht="16.5" customHeight="1" spans="1:7">
      <c r="A463" s="284" t="s">
        <v>416</v>
      </c>
      <c r="B463" s="285"/>
      <c r="C463" s="164"/>
      <c r="D463" s="164"/>
      <c r="E463" s="164"/>
      <c r="F463" s="164"/>
      <c r="G463" s="164"/>
    </row>
    <row r="464" s="125" customFormat="1" ht="16.5" customHeight="1" spans="1:7">
      <c r="A464" s="284" t="s">
        <v>417</v>
      </c>
      <c r="B464" s="281">
        <f>SUM(B465:B468)</f>
        <v>0</v>
      </c>
      <c r="C464" s="164"/>
      <c r="D464" s="164"/>
      <c r="E464" s="164"/>
      <c r="F464" s="164"/>
      <c r="G464" s="164"/>
    </row>
    <row r="465" s="125" customFormat="1" ht="16.5" customHeight="1" spans="1:7">
      <c r="A465" s="284" t="s">
        <v>400</v>
      </c>
      <c r="B465" s="285"/>
      <c r="C465" s="164"/>
      <c r="D465" s="164"/>
      <c r="E465" s="164"/>
      <c r="F465" s="164"/>
      <c r="G465" s="164"/>
    </row>
    <row r="466" s="125" customFormat="1" ht="16.5" customHeight="1" spans="1:7">
      <c r="A466" s="284" t="s">
        <v>418</v>
      </c>
      <c r="B466" s="285"/>
      <c r="C466" s="164"/>
      <c r="D466" s="164"/>
      <c r="E466" s="164"/>
      <c r="F466" s="164"/>
      <c r="G466" s="164"/>
    </row>
    <row r="467" s="125" customFormat="1" ht="16.5" customHeight="1" spans="1:7">
      <c r="A467" s="284" t="s">
        <v>419</v>
      </c>
      <c r="B467" s="285"/>
      <c r="C467" s="164"/>
      <c r="D467" s="164"/>
      <c r="E467" s="164"/>
      <c r="F467" s="164"/>
      <c r="G467" s="164"/>
    </row>
    <row r="468" s="125" customFormat="1" ht="16.5" customHeight="1" spans="1:7">
      <c r="A468" s="284" t="s">
        <v>420</v>
      </c>
      <c r="B468" s="285"/>
      <c r="C468" s="164"/>
      <c r="D468" s="164"/>
      <c r="E468" s="164"/>
      <c r="F468" s="164"/>
      <c r="G468" s="164"/>
    </row>
    <row r="469" s="125" customFormat="1" ht="16.5" customHeight="1" spans="1:7">
      <c r="A469" s="284" t="s">
        <v>421</v>
      </c>
      <c r="B469" s="281">
        <f>SUM(B470:B473)</f>
        <v>0</v>
      </c>
      <c r="C469" s="164"/>
      <c r="D469" s="164"/>
      <c r="E469" s="164"/>
      <c r="F469" s="164"/>
      <c r="G469" s="164"/>
    </row>
    <row r="470" s="125" customFormat="1" ht="16.5" customHeight="1" spans="1:7">
      <c r="A470" s="284" t="s">
        <v>422</v>
      </c>
      <c r="B470" s="285"/>
      <c r="C470" s="164"/>
      <c r="D470" s="164"/>
      <c r="E470" s="164"/>
      <c r="F470" s="164"/>
      <c r="G470" s="164"/>
    </row>
    <row r="471" s="125" customFormat="1" ht="16.5" customHeight="1" spans="1:7">
      <c r="A471" s="284" t="s">
        <v>423</v>
      </c>
      <c r="B471" s="285"/>
      <c r="C471" s="164"/>
      <c r="D471" s="164"/>
      <c r="E471" s="164"/>
      <c r="F471" s="164"/>
      <c r="G471" s="164"/>
    </row>
    <row r="472" s="125" customFormat="1" ht="16.5" customHeight="1" spans="1:7">
      <c r="A472" s="284" t="s">
        <v>424</v>
      </c>
      <c r="B472" s="285"/>
      <c r="C472" s="164"/>
      <c r="D472" s="164"/>
      <c r="E472" s="164"/>
      <c r="F472" s="164"/>
      <c r="G472" s="164"/>
    </row>
    <row r="473" s="125" customFormat="1" ht="16.5" customHeight="1" spans="1:7">
      <c r="A473" s="284" t="s">
        <v>425</v>
      </c>
      <c r="B473" s="285"/>
      <c r="C473" s="164"/>
      <c r="D473" s="164"/>
      <c r="E473" s="164"/>
      <c r="F473" s="164"/>
      <c r="G473" s="164"/>
    </row>
    <row r="474" s="125" customFormat="1" ht="16.5" customHeight="1" spans="1:7">
      <c r="A474" s="284" t="s">
        <v>426</v>
      </c>
      <c r="B474" s="281">
        <f>SUM(B475:B480)</f>
        <v>0</v>
      </c>
      <c r="C474" s="164"/>
      <c r="D474" s="164"/>
      <c r="E474" s="164"/>
      <c r="F474" s="164"/>
      <c r="G474" s="164"/>
    </row>
    <row r="475" s="125" customFormat="1" ht="16.5" customHeight="1" spans="1:7">
      <c r="A475" s="284" t="s">
        <v>400</v>
      </c>
      <c r="B475" s="285"/>
      <c r="C475" s="164"/>
      <c r="D475" s="164"/>
      <c r="E475" s="164"/>
      <c r="F475" s="164"/>
      <c r="G475" s="164"/>
    </row>
    <row r="476" s="125" customFormat="1" ht="16.5" customHeight="1" spans="1:7">
      <c r="A476" s="282" t="s">
        <v>427</v>
      </c>
      <c r="B476" s="285"/>
      <c r="C476" s="164"/>
      <c r="D476" s="164"/>
      <c r="E476" s="164"/>
      <c r="F476" s="164"/>
      <c r="G476" s="164"/>
    </row>
    <row r="477" s="125" customFormat="1" ht="16.5" customHeight="1" spans="1:7">
      <c r="A477" s="284" t="s">
        <v>428</v>
      </c>
      <c r="B477" s="285"/>
      <c r="C477" s="164"/>
      <c r="D477" s="164"/>
      <c r="E477" s="164"/>
      <c r="F477" s="164"/>
      <c r="G477" s="164"/>
    </row>
    <row r="478" s="125" customFormat="1" ht="16.5" customHeight="1" spans="1:7">
      <c r="A478" s="284" t="s">
        <v>429</v>
      </c>
      <c r="B478" s="285"/>
      <c r="C478" s="164"/>
      <c r="D478" s="164"/>
      <c r="E478" s="164"/>
      <c r="F478" s="164"/>
      <c r="G478" s="164"/>
    </row>
    <row r="479" s="125" customFormat="1" ht="16.5" customHeight="1" spans="1:7">
      <c r="A479" s="284" t="s">
        <v>430</v>
      </c>
      <c r="B479" s="285"/>
      <c r="C479" s="164"/>
      <c r="D479" s="164"/>
      <c r="E479" s="164"/>
      <c r="F479" s="164"/>
      <c r="G479" s="164"/>
    </row>
    <row r="480" s="125" customFormat="1" ht="16.5" customHeight="1" spans="1:7">
      <c r="A480" s="284" t="s">
        <v>431</v>
      </c>
      <c r="B480" s="285"/>
      <c r="C480" s="164"/>
      <c r="D480" s="164"/>
      <c r="E480" s="164"/>
      <c r="F480" s="164"/>
      <c r="G480" s="164"/>
    </row>
    <row r="481" s="125" customFormat="1" ht="16.5" customHeight="1" spans="1:7">
      <c r="A481" s="284" t="s">
        <v>432</v>
      </c>
      <c r="B481" s="281">
        <f>SUM(B482:B484)</f>
        <v>0</v>
      </c>
      <c r="C481" s="164"/>
      <c r="D481" s="164"/>
      <c r="E481" s="164"/>
      <c r="F481" s="164"/>
      <c r="G481" s="164"/>
    </row>
    <row r="482" s="125" customFormat="1" ht="16.5" customHeight="1" spans="1:7">
      <c r="A482" s="284" t="s">
        <v>433</v>
      </c>
      <c r="B482" s="285"/>
      <c r="C482" s="164"/>
      <c r="D482" s="164"/>
      <c r="E482" s="164"/>
      <c r="F482" s="164"/>
      <c r="G482" s="164"/>
    </row>
    <row r="483" s="125" customFormat="1" ht="16.5" customHeight="1" spans="1:7">
      <c r="A483" s="284" t="s">
        <v>434</v>
      </c>
      <c r="B483" s="285"/>
      <c r="C483" s="164"/>
      <c r="D483" s="164"/>
      <c r="E483" s="164"/>
      <c r="F483" s="164"/>
      <c r="G483" s="164"/>
    </row>
    <row r="484" s="125" customFormat="1" ht="16.5" customHeight="1" spans="1:7">
      <c r="A484" s="282" t="s">
        <v>435</v>
      </c>
      <c r="B484" s="285"/>
      <c r="C484" s="164"/>
      <c r="D484" s="164"/>
      <c r="E484" s="164"/>
      <c r="F484" s="164"/>
      <c r="G484" s="164"/>
    </row>
    <row r="485" s="125" customFormat="1" ht="16.5" customHeight="1" spans="1:7">
      <c r="A485" s="284" t="s">
        <v>436</v>
      </c>
      <c r="B485" s="281">
        <f>B486+B487+B488</f>
        <v>0</v>
      </c>
      <c r="C485" s="164"/>
      <c r="D485" s="164"/>
      <c r="E485" s="164"/>
      <c r="F485" s="164"/>
      <c r="G485" s="164"/>
    </row>
    <row r="486" s="125" customFormat="1" ht="16.5" customHeight="1" spans="1:7">
      <c r="A486" s="284" t="s">
        <v>437</v>
      </c>
      <c r="B486" s="285"/>
      <c r="C486" s="164"/>
      <c r="D486" s="164"/>
      <c r="E486" s="164"/>
      <c r="F486" s="164"/>
      <c r="G486" s="164"/>
    </row>
    <row r="487" s="125" customFormat="1" ht="16.5" customHeight="1" spans="1:7">
      <c r="A487" s="284" t="s">
        <v>438</v>
      </c>
      <c r="B487" s="285"/>
      <c r="C487" s="164"/>
      <c r="D487" s="164"/>
      <c r="E487" s="164"/>
      <c r="F487" s="164"/>
      <c r="G487" s="164"/>
    </row>
    <row r="488" s="125" customFormat="1" ht="16.5" customHeight="1" spans="1:7">
      <c r="A488" s="284" t="s">
        <v>439</v>
      </c>
      <c r="B488" s="285"/>
      <c r="C488" s="164"/>
      <c r="D488" s="164"/>
      <c r="E488" s="164"/>
      <c r="F488" s="164"/>
      <c r="G488" s="164"/>
    </row>
    <row r="489" s="125" customFormat="1" ht="16.5" customHeight="1" spans="1:7">
      <c r="A489" s="284" t="s">
        <v>440</v>
      </c>
      <c r="B489" s="281">
        <f>SUM(B490:B493)</f>
        <v>0</v>
      </c>
      <c r="C489" s="164"/>
      <c r="D489" s="164"/>
      <c r="E489" s="164"/>
      <c r="F489" s="164"/>
      <c r="G489" s="164"/>
    </row>
    <row r="490" s="125" customFormat="1" ht="16.5" customHeight="1" spans="1:7">
      <c r="A490" s="284" t="s">
        <v>441</v>
      </c>
      <c r="B490" s="285"/>
      <c r="C490" s="164"/>
      <c r="D490" s="164"/>
      <c r="E490" s="164"/>
      <c r="F490" s="164"/>
      <c r="G490" s="164"/>
    </row>
    <row r="491" s="125" customFormat="1" ht="16.5" customHeight="1" spans="1:7">
      <c r="A491" s="284" t="s">
        <v>442</v>
      </c>
      <c r="B491" s="285"/>
      <c r="C491" s="164"/>
      <c r="D491" s="164"/>
      <c r="E491" s="164"/>
      <c r="F491" s="164"/>
      <c r="G491" s="164"/>
    </row>
    <row r="492" s="125" customFormat="1" ht="16.5" customHeight="1" spans="1:7">
      <c r="A492" s="284" t="s">
        <v>443</v>
      </c>
      <c r="B492" s="285"/>
      <c r="C492" s="164"/>
      <c r="D492" s="164"/>
      <c r="E492" s="164"/>
      <c r="F492" s="164"/>
      <c r="G492" s="164"/>
    </row>
    <row r="493" s="125" customFormat="1" ht="16.5" customHeight="1" spans="1:7">
      <c r="A493" s="284" t="s">
        <v>444</v>
      </c>
      <c r="B493" s="285"/>
      <c r="C493" s="164"/>
      <c r="D493" s="164"/>
      <c r="E493" s="164"/>
      <c r="F493" s="164"/>
      <c r="G493" s="164"/>
    </row>
    <row r="494" s="125" customFormat="1" ht="16.5" customHeight="1" spans="1:7">
      <c r="A494" s="284" t="s">
        <v>445</v>
      </c>
      <c r="B494" s="281">
        <f>SUM(B495,B511,B519,B530,B539,B547)</f>
        <v>87.808135</v>
      </c>
      <c r="C494" s="164"/>
      <c r="D494" s="164"/>
      <c r="E494" s="164"/>
      <c r="F494" s="164"/>
      <c r="G494" s="164"/>
    </row>
    <row r="495" s="125" customFormat="1" ht="16.5" customHeight="1" spans="1:7">
      <c r="A495" s="282" t="s">
        <v>446</v>
      </c>
      <c r="B495" s="281">
        <f>SUM(B496:B510)</f>
        <v>87.808135</v>
      </c>
      <c r="C495" s="164"/>
      <c r="D495" s="164"/>
      <c r="E495" s="164"/>
      <c r="F495" s="164"/>
      <c r="G495" s="164"/>
    </row>
    <row r="496" s="125" customFormat="1" ht="16.5" customHeight="1" spans="1:7">
      <c r="A496" s="284" t="s">
        <v>119</v>
      </c>
      <c r="B496" s="285"/>
      <c r="C496" s="164"/>
      <c r="D496" s="164"/>
      <c r="E496" s="164"/>
      <c r="F496" s="164"/>
      <c r="G496" s="164"/>
    </row>
    <row r="497" s="125" customFormat="1" ht="16.5" customHeight="1" spans="1:7">
      <c r="A497" s="284" t="s">
        <v>120</v>
      </c>
      <c r="B497" s="285"/>
      <c r="C497" s="164"/>
      <c r="D497" s="164"/>
      <c r="E497" s="164"/>
      <c r="F497" s="164"/>
      <c r="G497" s="164"/>
    </row>
    <row r="498" s="125" customFormat="1" ht="16.5" customHeight="1" spans="1:7">
      <c r="A498" s="284" t="s">
        <v>121</v>
      </c>
      <c r="B498" s="285"/>
      <c r="C498" s="164"/>
      <c r="D498" s="164"/>
      <c r="E498" s="164"/>
      <c r="F498" s="164"/>
      <c r="G498" s="164"/>
    </row>
    <row r="499" s="125" customFormat="1" ht="16.5" customHeight="1" spans="1:7">
      <c r="A499" s="284" t="s">
        <v>447</v>
      </c>
      <c r="B499" s="285"/>
      <c r="C499" s="164"/>
      <c r="D499" s="164"/>
      <c r="E499" s="164"/>
      <c r="F499" s="164"/>
      <c r="G499" s="164"/>
    </row>
    <row r="500" s="125" customFormat="1" ht="16.5" customHeight="1" spans="1:7">
      <c r="A500" s="284" t="s">
        <v>448</v>
      </c>
      <c r="B500" s="285"/>
      <c r="C500" s="164"/>
      <c r="D500" s="164"/>
      <c r="E500" s="164"/>
      <c r="F500" s="164"/>
      <c r="G500" s="164"/>
    </row>
    <row r="501" s="125" customFormat="1" ht="16.5" customHeight="1" spans="1:7">
      <c r="A501" s="284" t="s">
        <v>449</v>
      </c>
      <c r="B501" s="285"/>
      <c r="C501" s="164"/>
      <c r="D501" s="164"/>
      <c r="E501" s="164"/>
      <c r="F501" s="164"/>
      <c r="G501" s="164"/>
    </row>
    <row r="502" s="125" customFormat="1" ht="16.5" customHeight="1" spans="1:7">
      <c r="A502" s="284" t="s">
        <v>450</v>
      </c>
      <c r="B502" s="285"/>
      <c r="C502" s="164"/>
      <c r="D502" s="164"/>
      <c r="E502" s="164"/>
      <c r="F502" s="164"/>
      <c r="G502" s="164"/>
    </row>
    <row r="503" s="125" customFormat="1" ht="16.5" customHeight="1" spans="1:7">
      <c r="A503" s="284" t="s">
        <v>451</v>
      </c>
      <c r="B503" s="285"/>
      <c r="C503" s="164"/>
      <c r="D503" s="164"/>
      <c r="E503" s="164"/>
      <c r="F503" s="164"/>
      <c r="G503" s="164"/>
    </row>
    <row r="504" s="125" customFormat="1" ht="16.5" customHeight="1" spans="1:7">
      <c r="A504" s="282" t="s">
        <v>452</v>
      </c>
      <c r="B504" s="285">
        <f>(838081.35+40000)/10000</f>
        <v>87.808135</v>
      </c>
      <c r="C504" s="164"/>
      <c r="D504" s="164"/>
      <c r="E504" s="164"/>
      <c r="F504" s="164"/>
      <c r="G504" s="164"/>
    </row>
    <row r="505" s="125" customFormat="1" ht="16.5" customHeight="1" spans="1:7">
      <c r="A505" s="284" t="s">
        <v>453</v>
      </c>
      <c r="B505" s="285"/>
      <c r="C505" s="164"/>
      <c r="D505" s="164"/>
      <c r="E505" s="164"/>
      <c r="F505" s="164"/>
      <c r="G505" s="164"/>
    </row>
    <row r="506" s="125" customFormat="1" ht="16.5" customHeight="1" spans="1:7">
      <c r="A506" s="284" t="s">
        <v>454</v>
      </c>
      <c r="B506" s="285"/>
      <c r="C506" s="164"/>
      <c r="D506" s="164"/>
      <c r="E506" s="164"/>
      <c r="F506" s="164"/>
      <c r="G506" s="164"/>
    </row>
    <row r="507" s="125" customFormat="1" ht="16.5" customHeight="1" spans="1:7">
      <c r="A507" s="284" t="s">
        <v>455</v>
      </c>
      <c r="B507" s="285"/>
      <c r="C507" s="164"/>
      <c r="D507" s="164"/>
      <c r="E507" s="164"/>
      <c r="F507" s="164"/>
      <c r="G507" s="164"/>
    </row>
    <row r="508" s="125" customFormat="1" ht="16.5" customHeight="1" spans="1:7">
      <c r="A508" s="284" t="s">
        <v>456</v>
      </c>
      <c r="B508" s="285"/>
      <c r="C508" s="164"/>
      <c r="D508" s="164"/>
      <c r="E508" s="164"/>
      <c r="F508" s="164"/>
      <c r="G508" s="164"/>
    </row>
    <row r="509" s="125" customFormat="1" ht="16.5" customHeight="1" spans="1:7">
      <c r="A509" s="282" t="s">
        <v>457</v>
      </c>
      <c r="B509" s="285"/>
      <c r="C509" s="164"/>
      <c r="D509" s="164"/>
      <c r="E509" s="164"/>
      <c r="F509" s="164"/>
      <c r="G509" s="164"/>
    </row>
    <row r="510" s="125" customFormat="1" ht="16.5" customHeight="1" spans="1:7">
      <c r="A510" s="284" t="s">
        <v>458</v>
      </c>
      <c r="B510" s="285"/>
      <c r="C510" s="164"/>
      <c r="D510" s="164"/>
      <c r="E510" s="164"/>
      <c r="F510" s="164"/>
      <c r="G510" s="164"/>
    </row>
    <row r="511" s="125" customFormat="1" ht="16.5" customHeight="1" spans="1:7">
      <c r="A511" s="284" t="s">
        <v>459</v>
      </c>
      <c r="B511" s="281">
        <f>SUM(B512:B518)</f>
        <v>0</v>
      </c>
      <c r="C511" s="164"/>
      <c r="D511" s="164"/>
      <c r="E511" s="164"/>
      <c r="F511" s="164"/>
      <c r="G511" s="164"/>
    </row>
    <row r="512" s="125" customFormat="1" ht="16.5" customHeight="1" spans="1:7">
      <c r="A512" s="284" t="s">
        <v>119</v>
      </c>
      <c r="B512" s="285"/>
      <c r="C512" s="164"/>
      <c r="D512" s="164"/>
      <c r="E512" s="164"/>
      <c r="F512" s="164"/>
      <c r="G512" s="164"/>
    </row>
    <row r="513" s="125" customFormat="1" ht="16.5" customHeight="1" spans="1:7">
      <c r="A513" s="284" t="s">
        <v>120</v>
      </c>
      <c r="B513" s="285"/>
      <c r="C513" s="164"/>
      <c r="D513" s="164"/>
      <c r="E513" s="164"/>
      <c r="F513" s="164"/>
      <c r="G513" s="164"/>
    </row>
    <row r="514" s="125" customFormat="1" ht="16.5" customHeight="1" spans="1:7">
      <c r="A514" s="284" t="s">
        <v>121</v>
      </c>
      <c r="B514" s="285"/>
      <c r="C514" s="164"/>
      <c r="D514" s="164"/>
      <c r="E514" s="164"/>
      <c r="F514" s="164"/>
      <c r="G514" s="164"/>
    </row>
    <row r="515" s="125" customFormat="1" ht="16.5" customHeight="1" spans="1:7">
      <c r="A515" s="284" t="s">
        <v>460</v>
      </c>
      <c r="B515" s="285"/>
      <c r="C515" s="164"/>
      <c r="D515" s="164"/>
      <c r="E515" s="164"/>
      <c r="F515" s="164"/>
      <c r="G515" s="164"/>
    </row>
    <row r="516" s="125" customFormat="1" ht="16.5" customHeight="1" spans="1:7">
      <c r="A516" s="282" t="s">
        <v>461</v>
      </c>
      <c r="B516" s="285"/>
      <c r="C516" s="164"/>
      <c r="D516" s="164"/>
      <c r="E516" s="164"/>
      <c r="F516" s="164"/>
      <c r="G516" s="164"/>
    </row>
    <row r="517" s="125" customFormat="1" ht="16.5" customHeight="1" spans="1:7">
      <c r="A517" s="284" t="s">
        <v>462</v>
      </c>
      <c r="B517" s="285"/>
      <c r="C517" s="164"/>
      <c r="D517" s="164"/>
      <c r="E517" s="164"/>
      <c r="F517" s="164"/>
      <c r="G517" s="164"/>
    </row>
    <row r="518" s="125" customFormat="1" ht="16.5" customHeight="1" spans="1:7">
      <c r="A518" s="284" t="s">
        <v>463</v>
      </c>
      <c r="B518" s="285"/>
      <c r="C518" s="164"/>
      <c r="D518" s="164"/>
      <c r="E518" s="164"/>
      <c r="F518" s="164"/>
      <c r="G518" s="164"/>
    </row>
    <row r="519" s="125" customFormat="1" ht="16.5" customHeight="1" spans="1:7">
      <c r="A519" s="284" t="s">
        <v>464</v>
      </c>
      <c r="B519" s="281">
        <f>SUM(B520:B529)</f>
        <v>0</v>
      </c>
      <c r="C519" s="164"/>
      <c r="D519" s="164"/>
      <c r="E519" s="164"/>
      <c r="F519" s="164"/>
      <c r="G519" s="164"/>
    </row>
    <row r="520" s="125" customFormat="1" ht="16.5" customHeight="1" spans="1:7">
      <c r="A520" s="284" t="s">
        <v>119</v>
      </c>
      <c r="B520" s="285"/>
      <c r="C520" s="164"/>
      <c r="D520" s="164"/>
      <c r="E520" s="164"/>
      <c r="F520" s="164"/>
      <c r="G520" s="164"/>
    </row>
    <row r="521" s="125" customFormat="1" ht="16.5" customHeight="1" spans="1:7">
      <c r="A521" s="284" t="s">
        <v>120</v>
      </c>
      <c r="B521" s="285"/>
      <c r="C521" s="164"/>
      <c r="D521" s="164"/>
      <c r="E521" s="164"/>
      <c r="F521" s="164"/>
      <c r="G521" s="164"/>
    </row>
    <row r="522" s="125" customFormat="1" ht="16.5" customHeight="1" spans="1:7">
      <c r="A522" s="282" t="s">
        <v>121</v>
      </c>
      <c r="B522" s="285"/>
      <c r="C522" s="164"/>
      <c r="D522" s="164"/>
      <c r="E522" s="164"/>
      <c r="F522" s="164"/>
      <c r="G522" s="164"/>
    </row>
    <row r="523" s="125" customFormat="1" ht="16.5" customHeight="1" spans="1:7">
      <c r="A523" s="284" t="s">
        <v>465</v>
      </c>
      <c r="B523" s="285"/>
      <c r="C523" s="164"/>
      <c r="D523" s="164"/>
      <c r="E523" s="164"/>
      <c r="F523" s="164"/>
      <c r="G523" s="164"/>
    </row>
    <row r="524" s="125" customFormat="1" ht="16.5" customHeight="1" spans="1:7">
      <c r="A524" s="284" t="s">
        <v>466</v>
      </c>
      <c r="B524" s="285"/>
      <c r="C524" s="164"/>
      <c r="D524" s="164"/>
      <c r="E524" s="164"/>
      <c r="F524" s="164"/>
      <c r="G524" s="164"/>
    </row>
    <row r="525" s="125" customFormat="1" ht="16.5" customHeight="1" spans="1:7">
      <c r="A525" s="282" t="s">
        <v>467</v>
      </c>
      <c r="B525" s="285"/>
      <c r="C525" s="164"/>
      <c r="D525" s="164"/>
      <c r="E525" s="164"/>
      <c r="F525" s="164"/>
      <c r="G525" s="164"/>
    </row>
    <row r="526" s="125" customFormat="1" ht="16.5" customHeight="1" spans="1:7">
      <c r="A526" s="284" t="s">
        <v>468</v>
      </c>
      <c r="B526" s="285"/>
      <c r="C526" s="164"/>
      <c r="D526" s="164"/>
      <c r="E526" s="164"/>
      <c r="F526" s="164"/>
      <c r="G526" s="164"/>
    </row>
    <row r="527" s="125" customFormat="1" ht="16.5" customHeight="1" spans="1:7">
      <c r="A527" s="284" t="s">
        <v>469</v>
      </c>
      <c r="B527" s="285"/>
      <c r="C527" s="164"/>
      <c r="D527" s="164"/>
      <c r="E527" s="164"/>
      <c r="F527" s="164"/>
      <c r="G527" s="164"/>
    </row>
    <row r="528" s="125" customFormat="1" ht="16.5" customHeight="1" spans="1:7">
      <c r="A528" s="284" t="s">
        <v>470</v>
      </c>
      <c r="B528" s="285"/>
      <c r="C528" s="164"/>
      <c r="D528" s="164"/>
      <c r="E528" s="164"/>
      <c r="F528" s="164"/>
      <c r="G528" s="164"/>
    </row>
    <row r="529" s="125" customFormat="1" ht="16.5" customHeight="1" spans="1:7">
      <c r="A529" s="279" t="s">
        <v>471</v>
      </c>
      <c r="B529" s="285"/>
      <c r="C529" s="164"/>
      <c r="D529" s="164"/>
      <c r="E529" s="164"/>
      <c r="F529" s="164"/>
      <c r="G529" s="164"/>
    </row>
    <row r="530" s="125" customFormat="1" ht="16.5" customHeight="1" spans="1:7">
      <c r="A530" s="282" t="s">
        <v>472</v>
      </c>
      <c r="B530" s="281">
        <f>SUM(B531:B538)</f>
        <v>0</v>
      </c>
      <c r="C530" s="164"/>
      <c r="D530" s="164"/>
      <c r="E530" s="164"/>
      <c r="F530" s="164"/>
      <c r="G530" s="164"/>
    </row>
    <row r="531" s="125" customFormat="1" ht="16.5" customHeight="1" spans="1:7">
      <c r="A531" s="284" t="s">
        <v>119</v>
      </c>
      <c r="B531" s="285"/>
      <c r="C531" s="164"/>
      <c r="D531" s="164"/>
      <c r="E531" s="164"/>
      <c r="F531" s="164"/>
      <c r="G531" s="164"/>
    </row>
    <row r="532" s="125" customFormat="1" ht="16.5" customHeight="1" spans="1:7">
      <c r="A532" s="284" t="s">
        <v>120</v>
      </c>
      <c r="B532" s="285"/>
      <c r="C532" s="164"/>
      <c r="D532" s="164"/>
      <c r="E532" s="164"/>
      <c r="F532" s="164"/>
      <c r="G532" s="164"/>
    </row>
    <row r="533" s="125" customFormat="1" ht="16.5" customHeight="1" spans="1:7">
      <c r="A533" s="284" t="s">
        <v>121</v>
      </c>
      <c r="B533" s="285"/>
      <c r="C533" s="164"/>
      <c r="D533" s="164"/>
      <c r="E533" s="164"/>
      <c r="F533" s="164"/>
      <c r="G533" s="164"/>
    </row>
    <row r="534" s="125" customFormat="1" ht="16.5" customHeight="1" spans="1:7">
      <c r="A534" s="284" t="s">
        <v>473</v>
      </c>
      <c r="B534" s="285"/>
      <c r="C534" s="164"/>
      <c r="D534" s="164"/>
      <c r="E534" s="164"/>
      <c r="F534" s="164"/>
      <c r="G534" s="164"/>
    </row>
    <row r="535" s="125" customFormat="1" ht="16.5" customHeight="1" spans="1:7">
      <c r="A535" s="284" t="s">
        <v>474</v>
      </c>
      <c r="B535" s="285"/>
      <c r="C535" s="164"/>
      <c r="D535" s="164"/>
      <c r="E535" s="164"/>
      <c r="F535" s="164"/>
      <c r="G535" s="164"/>
    </row>
    <row r="536" s="125" customFormat="1" ht="16.5" customHeight="1" spans="1:7">
      <c r="A536" s="284" t="s">
        <v>475</v>
      </c>
      <c r="B536" s="285"/>
      <c r="C536" s="164"/>
      <c r="D536" s="164"/>
      <c r="E536" s="164"/>
      <c r="F536" s="164"/>
      <c r="G536" s="164"/>
    </row>
    <row r="537" s="125" customFormat="1" ht="16.5" customHeight="1" spans="1:7">
      <c r="A537" s="284" t="s">
        <v>476</v>
      </c>
      <c r="B537" s="285"/>
      <c r="C537" s="164"/>
      <c r="D537" s="164"/>
      <c r="E537" s="164"/>
      <c r="F537" s="164"/>
      <c r="G537" s="164"/>
    </row>
    <row r="538" s="125" customFormat="1" ht="16.5" customHeight="1" spans="1:7">
      <c r="A538" s="284" t="s">
        <v>477</v>
      </c>
      <c r="B538" s="285"/>
      <c r="C538" s="164"/>
      <c r="D538" s="164"/>
      <c r="E538" s="164"/>
      <c r="F538" s="164"/>
      <c r="G538" s="164"/>
    </row>
    <row r="539" s="125" customFormat="1" ht="16.5" customHeight="1" spans="1:7">
      <c r="A539" s="284" t="s">
        <v>478</v>
      </c>
      <c r="B539" s="281">
        <f>SUM(B540:B546)</f>
        <v>0</v>
      </c>
      <c r="C539" s="164"/>
      <c r="D539" s="164"/>
      <c r="E539" s="164"/>
      <c r="F539" s="164"/>
      <c r="G539" s="164"/>
    </row>
    <row r="540" s="125" customFormat="1" ht="16.5" customHeight="1" spans="1:7">
      <c r="A540" s="284" t="s">
        <v>119</v>
      </c>
      <c r="B540" s="285"/>
      <c r="C540" s="164"/>
      <c r="D540" s="164"/>
      <c r="E540" s="164"/>
      <c r="F540" s="164"/>
      <c r="G540" s="164"/>
    </row>
    <row r="541" s="125" customFormat="1" ht="16.5" customHeight="1" spans="1:7">
      <c r="A541" s="284" t="s">
        <v>120</v>
      </c>
      <c r="B541" s="285"/>
      <c r="C541" s="164"/>
      <c r="D541" s="164"/>
      <c r="E541" s="164"/>
      <c r="F541" s="164"/>
      <c r="G541" s="164"/>
    </row>
    <row r="542" s="125" customFormat="1" ht="16.5" customHeight="1" spans="1:7">
      <c r="A542" s="284" t="s">
        <v>121</v>
      </c>
      <c r="B542" s="285"/>
      <c r="C542" s="164"/>
      <c r="D542" s="164"/>
      <c r="E542" s="164"/>
      <c r="F542" s="164"/>
      <c r="G542" s="164"/>
    </row>
    <row r="543" s="125" customFormat="1" ht="16.5" customHeight="1" spans="1:7">
      <c r="A543" s="284" t="s">
        <v>479</v>
      </c>
      <c r="B543" s="285"/>
      <c r="C543" s="164"/>
      <c r="D543" s="164"/>
      <c r="E543" s="164"/>
      <c r="F543" s="164"/>
      <c r="G543" s="164"/>
    </row>
    <row r="544" s="125" customFormat="1" ht="16.5" customHeight="1" spans="1:7">
      <c r="A544" s="282" t="s">
        <v>480</v>
      </c>
      <c r="B544" s="285"/>
      <c r="C544" s="164"/>
      <c r="D544" s="164"/>
      <c r="E544" s="164"/>
      <c r="F544" s="164"/>
      <c r="G544" s="164"/>
    </row>
    <row r="545" s="125" customFormat="1" ht="16.5" customHeight="1" spans="1:7">
      <c r="A545" s="284" t="s">
        <v>481</v>
      </c>
      <c r="B545" s="285"/>
      <c r="C545" s="164"/>
      <c r="D545" s="164"/>
      <c r="E545" s="164"/>
      <c r="F545" s="164"/>
      <c r="G545" s="164"/>
    </row>
    <row r="546" s="125" customFormat="1" ht="16.5" customHeight="1" spans="1:7">
      <c r="A546" s="284" t="s">
        <v>482</v>
      </c>
      <c r="B546" s="285"/>
      <c r="C546" s="164"/>
      <c r="D546" s="164"/>
      <c r="E546" s="164"/>
      <c r="F546" s="164"/>
      <c r="G546" s="164"/>
    </row>
    <row r="547" s="125" customFormat="1" ht="16.5" customHeight="1" spans="1:7">
      <c r="A547" s="284" t="s">
        <v>483</v>
      </c>
      <c r="B547" s="281">
        <f>SUM(B548:B550)</f>
        <v>0</v>
      </c>
      <c r="C547" s="164"/>
      <c r="D547" s="164"/>
      <c r="E547" s="164"/>
      <c r="F547" s="164"/>
      <c r="G547" s="164"/>
    </row>
    <row r="548" s="125" customFormat="1" ht="16.5" customHeight="1" spans="1:7">
      <c r="A548" s="284" t="s">
        <v>484</v>
      </c>
      <c r="B548" s="285"/>
      <c r="C548" s="164"/>
      <c r="D548" s="164"/>
      <c r="E548" s="164"/>
      <c r="F548" s="164"/>
      <c r="G548" s="164"/>
    </row>
    <row r="549" s="125" customFormat="1" ht="16.5" customHeight="1" spans="1:7">
      <c r="A549" s="284" t="s">
        <v>485</v>
      </c>
      <c r="B549" s="285"/>
      <c r="C549" s="164"/>
      <c r="D549" s="164"/>
      <c r="E549" s="164"/>
      <c r="F549" s="164"/>
      <c r="G549" s="164"/>
    </row>
    <row r="550" s="125" customFormat="1" ht="16.5" customHeight="1" spans="1:7">
      <c r="A550" s="284" t="s">
        <v>486</v>
      </c>
      <c r="B550" s="285"/>
      <c r="C550" s="164"/>
      <c r="D550" s="164"/>
      <c r="E550" s="164"/>
      <c r="F550" s="164"/>
      <c r="G550" s="164"/>
    </row>
    <row r="551" s="125" customFormat="1" ht="16.5" customHeight="1" spans="1:7">
      <c r="A551" s="284" t="s">
        <v>487</v>
      </c>
      <c r="B551" s="281">
        <f>B552+B571+B579+B581+B590+B594+B604+B612+B619+B627+B636+B641+B644+B647+B650+B653+B656+B660+B664+B672+B675</f>
        <v>1293.353087</v>
      </c>
      <c r="C551" s="164"/>
      <c r="D551" s="164"/>
      <c r="E551" s="164"/>
      <c r="F551" s="164"/>
      <c r="G551" s="164"/>
    </row>
    <row r="552" s="125" customFormat="1" ht="16.5" customHeight="1" spans="1:7">
      <c r="A552" s="282" t="s">
        <v>488</v>
      </c>
      <c r="B552" s="281">
        <f>SUM(B553:B570)</f>
        <v>88.9299</v>
      </c>
      <c r="C552" s="164"/>
      <c r="D552" s="164"/>
      <c r="E552" s="164"/>
      <c r="F552" s="164"/>
      <c r="G552" s="164"/>
    </row>
    <row r="553" s="125" customFormat="1" ht="16.5" customHeight="1" spans="1:7">
      <c r="A553" s="284" t="s">
        <v>119</v>
      </c>
      <c r="B553" s="285"/>
      <c r="C553" s="164"/>
      <c r="D553" s="164"/>
      <c r="E553" s="164"/>
      <c r="F553" s="164"/>
      <c r="G553" s="164"/>
    </row>
    <row r="554" s="125" customFormat="1" ht="16.5" customHeight="1" spans="1:7">
      <c r="A554" s="284" t="s">
        <v>120</v>
      </c>
      <c r="B554" s="285"/>
      <c r="C554" s="164"/>
      <c r="D554" s="164"/>
      <c r="E554" s="164"/>
      <c r="F554" s="164"/>
      <c r="G554" s="164"/>
    </row>
    <row r="555" s="125" customFormat="1" ht="16.5" customHeight="1" spans="1:7">
      <c r="A555" s="282" t="s">
        <v>121</v>
      </c>
      <c r="B555" s="285"/>
      <c r="C555" s="164"/>
      <c r="D555" s="164"/>
      <c r="E555" s="164"/>
      <c r="F555" s="164"/>
      <c r="G555" s="164"/>
    </row>
    <row r="556" s="125" customFormat="1" ht="16.5" customHeight="1" spans="1:7">
      <c r="A556" s="284" t="s">
        <v>489</v>
      </c>
      <c r="B556" s="285"/>
      <c r="C556" s="164"/>
      <c r="D556" s="164"/>
      <c r="E556" s="164"/>
      <c r="F556" s="164"/>
      <c r="G556" s="164"/>
    </row>
    <row r="557" s="125" customFormat="1" ht="16.5" customHeight="1" spans="1:7">
      <c r="A557" s="284" t="s">
        <v>490</v>
      </c>
      <c r="B557" s="285"/>
      <c r="C557" s="164"/>
      <c r="D557" s="164"/>
      <c r="E557" s="164"/>
      <c r="F557" s="164"/>
      <c r="G557" s="164"/>
    </row>
    <row r="558" s="125" customFormat="1" ht="16.5" customHeight="1" spans="1:7">
      <c r="A558" s="284" t="s">
        <v>491</v>
      </c>
      <c r="B558" s="285"/>
      <c r="C558" s="164"/>
      <c r="D558" s="164"/>
      <c r="E558" s="164"/>
      <c r="F558" s="164"/>
      <c r="G558" s="164"/>
    </row>
    <row r="559" s="125" customFormat="1" ht="16.5" customHeight="1" spans="1:7">
      <c r="A559" s="284" t="s">
        <v>492</v>
      </c>
      <c r="B559" s="285"/>
      <c r="C559" s="164"/>
      <c r="D559" s="164"/>
      <c r="E559" s="164"/>
      <c r="F559" s="164"/>
      <c r="G559" s="164"/>
    </row>
    <row r="560" s="125" customFormat="1" ht="16.5" customHeight="1" spans="1:7">
      <c r="A560" s="284" t="s">
        <v>160</v>
      </c>
      <c r="B560" s="285"/>
      <c r="C560" s="164"/>
      <c r="D560" s="164"/>
      <c r="E560" s="164"/>
      <c r="F560" s="164"/>
      <c r="G560" s="164"/>
    </row>
    <row r="561" s="125" customFormat="1" ht="16.5" customHeight="1" spans="1:7">
      <c r="A561" s="284" t="s">
        <v>493</v>
      </c>
      <c r="B561" s="285">
        <v>76.7691</v>
      </c>
      <c r="C561" s="164"/>
      <c r="D561" s="164"/>
      <c r="E561" s="164"/>
      <c r="F561" s="164"/>
      <c r="G561" s="164"/>
    </row>
    <row r="562" s="125" customFormat="1" ht="16.5" customHeight="1" spans="1:7">
      <c r="A562" s="284" t="s">
        <v>494</v>
      </c>
      <c r="B562" s="285">
        <v>0</v>
      </c>
      <c r="C562" s="164"/>
      <c r="D562" s="164"/>
      <c r="E562" s="164"/>
      <c r="F562" s="164"/>
      <c r="G562" s="164"/>
    </row>
    <row r="563" s="125" customFormat="1" ht="16.5" customHeight="1" spans="1:7">
      <c r="A563" s="284" t="s">
        <v>495</v>
      </c>
      <c r="B563" s="285">
        <v>0</v>
      </c>
      <c r="C563" s="164"/>
      <c r="D563" s="164"/>
      <c r="E563" s="164"/>
      <c r="F563" s="164"/>
      <c r="G563" s="164"/>
    </row>
    <row r="564" s="125" customFormat="1" ht="16.5" customHeight="1" spans="1:7">
      <c r="A564" s="282" t="s">
        <v>496</v>
      </c>
      <c r="B564" s="285">
        <v>0</v>
      </c>
      <c r="C564" s="164"/>
      <c r="D564" s="164"/>
      <c r="E564" s="164"/>
      <c r="F564" s="164"/>
      <c r="G564" s="164"/>
    </row>
    <row r="565" s="125" customFormat="1" ht="16.5" customHeight="1" spans="1:7">
      <c r="A565" s="284" t="s">
        <v>497</v>
      </c>
      <c r="B565" s="285">
        <v>0</v>
      </c>
      <c r="C565" s="164"/>
      <c r="D565" s="164"/>
      <c r="E565" s="164"/>
      <c r="F565" s="164"/>
      <c r="G565" s="164"/>
    </row>
    <row r="566" s="125" customFormat="1" ht="16.5" customHeight="1" spans="1:7">
      <c r="A566" s="284" t="s">
        <v>498</v>
      </c>
      <c r="B566" s="285">
        <v>0</v>
      </c>
      <c r="C566" s="164"/>
      <c r="D566" s="164"/>
      <c r="E566" s="164"/>
      <c r="F566" s="164"/>
      <c r="G566" s="164"/>
    </row>
    <row r="567" s="125" customFormat="1" ht="16.5" customHeight="1" spans="1:7">
      <c r="A567" s="284" t="s">
        <v>499</v>
      </c>
      <c r="B567" s="285">
        <v>0</v>
      </c>
      <c r="C567" s="164"/>
      <c r="D567" s="164"/>
      <c r="E567" s="164"/>
      <c r="F567" s="164"/>
      <c r="G567" s="164"/>
    </row>
    <row r="568" s="125" customFormat="1" ht="16.5" customHeight="1" spans="1:7">
      <c r="A568" s="282" t="s">
        <v>500</v>
      </c>
      <c r="B568" s="285">
        <v>0</v>
      </c>
      <c r="C568" s="164"/>
      <c r="D568" s="164"/>
      <c r="E568" s="164"/>
      <c r="F568" s="164"/>
      <c r="G568" s="164"/>
    </row>
    <row r="569" s="125" customFormat="1" ht="16.5" customHeight="1" spans="1:7">
      <c r="A569" s="284" t="s">
        <v>128</v>
      </c>
      <c r="B569" s="285">
        <v>0</v>
      </c>
      <c r="C569" s="164"/>
      <c r="D569" s="164"/>
      <c r="E569" s="164"/>
      <c r="F569" s="164"/>
      <c r="G569" s="164"/>
    </row>
    <row r="570" s="125" customFormat="1" ht="16.5" customHeight="1" spans="1:7">
      <c r="A570" s="284" t="s">
        <v>501</v>
      </c>
      <c r="B570" s="285">
        <v>12.1608</v>
      </c>
      <c r="C570" s="164"/>
      <c r="D570" s="164"/>
      <c r="E570" s="164"/>
      <c r="F570" s="164"/>
      <c r="G570" s="164"/>
    </row>
    <row r="571" s="125" customFormat="1" ht="16.5" customHeight="1" spans="1:7">
      <c r="A571" s="284" t="s">
        <v>502</v>
      </c>
      <c r="B571" s="281">
        <f>SUM(B572:B578)</f>
        <v>163.213975</v>
      </c>
      <c r="C571" s="164"/>
      <c r="D571" s="164"/>
      <c r="E571" s="164"/>
      <c r="F571" s="164"/>
      <c r="G571" s="164"/>
    </row>
    <row r="572" s="125" customFormat="1" ht="16.5" customHeight="1" spans="1:7">
      <c r="A572" s="284" t="s">
        <v>119</v>
      </c>
      <c r="B572" s="285"/>
      <c r="C572" s="164"/>
      <c r="D572" s="164"/>
      <c r="E572" s="164"/>
      <c r="F572" s="164"/>
      <c r="G572" s="164"/>
    </row>
    <row r="573" s="125" customFormat="1" ht="16.5" customHeight="1" spans="1:7">
      <c r="A573" s="284" t="s">
        <v>120</v>
      </c>
      <c r="B573" s="285"/>
      <c r="C573" s="164"/>
      <c r="D573" s="164"/>
      <c r="E573" s="164"/>
      <c r="F573" s="164"/>
      <c r="G573" s="164"/>
    </row>
    <row r="574" s="125" customFormat="1" ht="16.5" customHeight="1" spans="1:7">
      <c r="A574" s="284" t="s">
        <v>121</v>
      </c>
      <c r="B574" s="285"/>
      <c r="C574" s="164"/>
      <c r="D574" s="164"/>
      <c r="E574" s="164"/>
      <c r="F574" s="164"/>
      <c r="G574" s="164"/>
    </row>
    <row r="575" s="125" customFormat="1" ht="16.5" customHeight="1" spans="1:7">
      <c r="A575" s="284" t="s">
        <v>503</v>
      </c>
      <c r="B575" s="285"/>
      <c r="C575" s="164"/>
      <c r="D575" s="164"/>
      <c r="E575" s="164"/>
      <c r="F575" s="164"/>
      <c r="G575" s="164"/>
    </row>
    <row r="576" s="125" customFormat="1" ht="16.5" customHeight="1" spans="1:7">
      <c r="A576" s="284" t="s">
        <v>504</v>
      </c>
      <c r="B576" s="285"/>
      <c r="C576" s="164"/>
      <c r="D576" s="164"/>
      <c r="E576" s="164"/>
      <c r="F576" s="164"/>
      <c r="G576" s="164"/>
    </row>
    <row r="577" s="125" customFormat="1" ht="16.5" customHeight="1" spans="1:7">
      <c r="A577" s="284" t="s">
        <v>505</v>
      </c>
      <c r="B577" s="285">
        <v>90.183611</v>
      </c>
      <c r="C577" s="164"/>
      <c r="D577" s="164"/>
      <c r="E577" s="164"/>
      <c r="F577" s="164"/>
      <c r="G577" s="164"/>
    </row>
    <row r="578" s="125" customFormat="1" ht="16.5" customHeight="1" spans="1:7">
      <c r="A578" s="282" t="s">
        <v>506</v>
      </c>
      <c r="B578" s="285">
        <v>73.030364</v>
      </c>
      <c r="C578" s="164"/>
      <c r="D578" s="164"/>
      <c r="E578" s="164"/>
      <c r="F578" s="164"/>
      <c r="G578" s="164"/>
    </row>
    <row r="579" s="125" customFormat="1" ht="16.5" customHeight="1" spans="1:7">
      <c r="A579" s="284" t="s">
        <v>507</v>
      </c>
      <c r="B579" s="281">
        <f>B580</f>
        <v>0</v>
      </c>
      <c r="C579" s="164"/>
      <c r="D579" s="164"/>
      <c r="E579" s="164"/>
      <c r="F579" s="164"/>
      <c r="G579" s="164"/>
    </row>
    <row r="580" s="125" customFormat="1" ht="16.5" customHeight="1" spans="1:7">
      <c r="A580" s="284" t="s">
        <v>508</v>
      </c>
      <c r="B580" s="285"/>
      <c r="C580" s="164"/>
      <c r="D580" s="164"/>
      <c r="E580" s="164"/>
      <c r="F580" s="164"/>
      <c r="G580" s="164"/>
    </row>
    <row r="581" s="125" customFormat="1" ht="16.5" customHeight="1" spans="1:7">
      <c r="A581" s="284" t="s">
        <v>509</v>
      </c>
      <c r="B581" s="281">
        <f>SUM(B582:B589)</f>
        <v>188.473366</v>
      </c>
      <c r="C581" s="164"/>
      <c r="D581" s="164"/>
      <c r="E581" s="164"/>
      <c r="F581" s="164"/>
      <c r="G581" s="164"/>
    </row>
    <row r="582" s="125" customFormat="1" ht="16.5" customHeight="1" spans="1:7">
      <c r="A582" s="284" t="s">
        <v>510</v>
      </c>
      <c r="B582" s="285"/>
      <c r="C582" s="164"/>
      <c r="D582" s="164"/>
      <c r="E582" s="164"/>
      <c r="F582" s="164"/>
      <c r="G582" s="164"/>
    </row>
    <row r="583" s="125" customFormat="1" ht="16.5" customHeight="1" spans="1:7">
      <c r="A583" s="284" t="s">
        <v>511</v>
      </c>
      <c r="B583" s="285"/>
      <c r="C583" s="164"/>
      <c r="D583" s="164"/>
      <c r="E583" s="164"/>
      <c r="F583" s="164"/>
      <c r="G583" s="164"/>
    </row>
    <row r="584" s="125" customFormat="1" ht="16.5" customHeight="1" spans="1:7">
      <c r="A584" s="284" t="s">
        <v>512</v>
      </c>
      <c r="B584" s="285"/>
      <c r="C584" s="164"/>
      <c r="D584" s="164"/>
      <c r="E584" s="164"/>
      <c r="F584" s="164"/>
      <c r="G584" s="164"/>
    </row>
    <row r="585" s="125" customFormat="1" ht="16.5" customHeight="1" spans="1:7">
      <c r="A585" s="284" t="s">
        <v>513</v>
      </c>
      <c r="B585" s="285">
        <v>70.425</v>
      </c>
      <c r="C585" s="164"/>
      <c r="D585" s="164"/>
      <c r="E585" s="164"/>
      <c r="F585" s="164"/>
      <c r="G585" s="164"/>
    </row>
    <row r="586" s="125" customFormat="1" ht="16.5" customHeight="1" spans="1:7">
      <c r="A586" s="282" t="s">
        <v>514</v>
      </c>
      <c r="B586" s="285">
        <v>40.773166</v>
      </c>
      <c r="C586" s="164"/>
      <c r="D586" s="164"/>
      <c r="E586" s="164"/>
      <c r="F586" s="164"/>
      <c r="G586" s="164"/>
    </row>
    <row r="587" s="125" customFormat="1" ht="16.5" customHeight="1" spans="1:7">
      <c r="A587" s="284" t="s">
        <v>515</v>
      </c>
      <c r="B587" s="285">
        <v>0</v>
      </c>
      <c r="C587" s="164"/>
      <c r="D587" s="164"/>
      <c r="E587" s="164"/>
      <c r="F587" s="164"/>
      <c r="G587" s="164"/>
    </row>
    <row r="588" s="125" customFormat="1" ht="16.5" customHeight="1" spans="1:7">
      <c r="A588" s="284" t="s">
        <v>516</v>
      </c>
      <c r="B588" s="285">
        <v>0</v>
      </c>
      <c r="C588" s="164"/>
      <c r="D588" s="164"/>
      <c r="E588" s="164"/>
      <c r="F588" s="164"/>
      <c r="G588" s="164"/>
    </row>
    <row r="589" s="125" customFormat="1" ht="16.5" customHeight="1" spans="1:7">
      <c r="A589" s="284" t="s">
        <v>517</v>
      </c>
      <c r="B589" s="285">
        <v>77.2752</v>
      </c>
      <c r="C589" s="164"/>
      <c r="D589" s="164"/>
      <c r="E589" s="164"/>
      <c r="F589" s="164"/>
      <c r="G589" s="164"/>
    </row>
    <row r="590" s="125" customFormat="1" ht="16.5" customHeight="1" spans="1:7">
      <c r="A590" s="284" t="s">
        <v>518</v>
      </c>
      <c r="B590" s="281">
        <f>SUM(B591:B593)</f>
        <v>0</v>
      </c>
      <c r="C590" s="164"/>
      <c r="D590" s="164"/>
      <c r="E590" s="164"/>
      <c r="F590" s="164"/>
      <c r="G590" s="164"/>
    </row>
    <row r="591" s="125" customFormat="1" ht="16.5" customHeight="1" spans="1:7">
      <c r="A591" s="284" t="s">
        <v>519</v>
      </c>
      <c r="B591" s="285"/>
      <c r="C591" s="164"/>
      <c r="D591" s="164"/>
      <c r="E591" s="164"/>
      <c r="F591" s="164"/>
      <c r="G591" s="164"/>
    </row>
    <row r="592" s="125" customFormat="1" ht="16.5" customHeight="1" spans="1:7">
      <c r="A592" s="284" t="s">
        <v>520</v>
      </c>
      <c r="B592" s="285"/>
      <c r="C592" s="164"/>
      <c r="D592" s="164"/>
      <c r="E592" s="164"/>
      <c r="F592" s="164"/>
      <c r="G592" s="164"/>
    </row>
    <row r="593" s="125" customFormat="1" ht="16.5" customHeight="1" spans="1:7">
      <c r="A593" s="282" t="s">
        <v>521</v>
      </c>
      <c r="B593" s="285"/>
      <c r="C593" s="164"/>
      <c r="D593" s="164"/>
      <c r="E593" s="164"/>
      <c r="F593" s="164"/>
      <c r="G593" s="164"/>
    </row>
    <row r="594" s="125" customFormat="1" ht="16.5" customHeight="1" spans="1:7">
      <c r="A594" s="284" t="s">
        <v>522</v>
      </c>
      <c r="B594" s="281">
        <f>SUM(B595:B603)</f>
        <v>0</v>
      </c>
      <c r="C594" s="164"/>
      <c r="D594" s="164"/>
      <c r="E594" s="164"/>
      <c r="F594" s="164"/>
      <c r="G594" s="164"/>
    </row>
    <row r="595" s="125" customFormat="1" ht="16.5" customHeight="1" spans="1:7">
      <c r="A595" s="284" t="s">
        <v>523</v>
      </c>
      <c r="B595" s="285"/>
      <c r="C595" s="164"/>
      <c r="D595" s="164"/>
      <c r="E595" s="164"/>
      <c r="F595" s="164"/>
      <c r="G595" s="164"/>
    </row>
    <row r="596" s="125" customFormat="1" ht="16.5" customHeight="1" spans="1:7">
      <c r="A596" s="284" t="s">
        <v>524</v>
      </c>
      <c r="B596" s="285"/>
      <c r="C596" s="164"/>
      <c r="D596" s="164"/>
      <c r="E596" s="164"/>
      <c r="F596" s="164"/>
      <c r="G596" s="164"/>
    </row>
    <row r="597" s="125" customFormat="1" ht="16.5" customHeight="1" spans="1:7">
      <c r="A597" s="284" t="s">
        <v>525</v>
      </c>
      <c r="B597" s="285"/>
      <c r="C597" s="164"/>
      <c r="D597" s="164"/>
      <c r="E597" s="164"/>
      <c r="F597" s="164"/>
      <c r="G597" s="164"/>
    </row>
    <row r="598" s="125" customFormat="1" ht="16.5" customHeight="1" spans="1:7">
      <c r="A598" s="284" t="s">
        <v>526</v>
      </c>
      <c r="B598" s="285"/>
      <c r="C598" s="164"/>
      <c r="D598" s="164"/>
      <c r="E598" s="164"/>
      <c r="F598" s="164"/>
      <c r="G598" s="164"/>
    </row>
    <row r="599" s="125" customFormat="1" ht="16.5" customHeight="1" spans="1:7">
      <c r="A599" s="284" t="s">
        <v>527</v>
      </c>
      <c r="B599" s="285"/>
      <c r="C599" s="164"/>
      <c r="D599" s="164"/>
      <c r="E599" s="164"/>
      <c r="F599" s="164"/>
      <c r="G599" s="164"/>
    </row>
    <row r="600" s="125" customFormat="1" ht="16.5" customHeight="1" spans="1:7">
      <c r="A600" s="282" t="s">
        <v>528</v>
      </c>
      <c r="B600" s="285"/>
      <c r="C600" s="164"/>
      <c r="D600" s="164"/>
      <c r="E600" s="164"/>
      <c r="F600" s="164"/>
      <c r="G600" s="164"/>
    </row>
    <row r="601" s="125" customFormat="1" ht="16.5" customHeight="1" spans="1:7">
      <c r="A601" s="284" t="s">
        <v>529</v>
      </c>
      <c r="B601" s="285"/>
      <c r="C601" s="164"/>
      <c r="D601" s="164"/>
      <c r="E601" s="164"/>
      <c r="F601" s="164"/>
      <c r="G601" s="164"/>
    </row>
    <row r="602" s="125" customFormat="1" ht="16.5" customHeight="1" spans="1:7">
      <c r="A602" s="284" t="s">
        <v>530</v>
      </c>
      <c r="B602" s="285"/>
      <c r="C602" s="164"/>
      <c r="D602" s="164"/>
      <c r="E602" s="164"/>
      <c r="F602" s="164"/>
      <c r="G602" s="164"/>
    </row>
    <row r="603" s="125" customFormat="1" ht="16.5" customHeight="1" spans="1:7">
      <c r="A603" s="284" t="s">
        <v>531</v>
      </c>
      <c r="B603" s="285"/>
      <c r="C603" s="164"/>
      <c r="D603" s="164"/>
      <c r="E603" s="164"/>
      <c r="F603" s="164"/>
      <c r="G603" s="164"/>
    </row>
    <row r="604" s="125" customFormat="1" ht="16.5" customHeight="1" spans="1:7">
      <c r="A604" s="284" t="s">
        <v>532</v>
      </c>
      <c r="B604" s="281">
        <f>SUM(B605:B611)</f>
        <v>38.6423</v>
      </c>
      <c r="C604" s="164"/>
      <c r="D604" s="164"/>
      <c r="E604" s="164"/>
      <c r="F604" s="164"/>
      <c r="G604" s="164"/>
    </row>
    <row r="605" s="125" customFormat="1" ht="16.5" customHeight="1" spans="1:7">
      <c r="A605" s="284" t="s">
        <v>533</v>
      </c>
      <c r="B605" s="285"/>
      <c r="C605" s="164"/>
      <c r="D605" s="164"/>
      <c r="E605" s="164"/>
      <c r="F605" s="164"/>
      <c r="G605" s="164"/>
    </row>
    <row r="606" s="125" customFormat="1" ht="16.5" customHeight="1" spans="1:7">
      <c r="A606" s="284" t="s">
        <v>534</v>
      </c>
      <c r="B606" s="285"/>
      <c r="C606" s="164"/>
      <c r="D606" s="164"/>
      <c r="E606" s="164"/>
      <c r="F606" s="164"/>
      <c r="G606" s="164"/>
    </row>
    <row r="607" s="125" customFormat="1" ht="16.5" customHeight="1" spans="1:7">
      <c r="A607" s="284" t="s">
        <v>535</v>
      </c>
      <c r="B607" s="285"/>
      <c r="C607" s="164"/>
      <c r="D607" s="164"/>
      <c r="E607" s="164"/>
      <c r="F607" s="164"/>
      <c r="G607" s="164"/>
    </row>
    <row r="608" s="125" customFormat="1" ht="16.5" customHeight="1" spans="1:7">
      <c r="A608" s="284" t="s">
        <v>536</v>
      </c>
      <c r="B608" s="285"/>
      <c r="C608" s="164"/>
      <c r="D608" s="164"/>
      <c r="E608" s="164"/>
      <c r="F608" s="164"/>
      <c r="G608" s="164"/>
    </row>
    <row r="609" s="125" customFormat="1" ht="16.5" customHeight="1" spans="1:7">
      <c r="A609" s="282" t="s">
        <v>537</v>
      </c>
      <c r="B609" s="285">
        <v>16.8028</v>
      </c>
      <c r="C609" s="164"/>
      <c r="D609" s="164"/>
      <c r="E609" s="164"/>
      <c r="F609" s="164"/>
      <c r="G609" s="164"/>
    </row>
    <row r="610" s="125" customFormat="1" ht="16.5" customHeight="1" spans="1:7">
      <c r="A610" s="284" t="s">
        <v>538</v>
      </c>
      <c r="B610" s="285">
        <v>0</v>
      </c>
      <c r="C610" s="164"/>
      <c r="D610" s="164"/>
      <c r="E610" s="164"/>
      <c r="F610" s="164"/>
      <c r="G610" s="164"/>
    </row>
    <row r="611" s="125" customFormat="1" ht="16.5" customHeight="1" spans="1:7">
      <c r="A611" s="284" t="s">
        <v>539</v>
      </c>
      <c r="B611" s="285">
        <v>21.8395</v>
      </c>
      <c r="C611" s="164"/>
      <c r="D611" s="164"/>
      <c r="E611" s="164"/>
      <c r="F611" s="164"/>
      <c r="G611" s="164"/>
    </row>
    <row r="612" s="125" customFormat="1" ht="16.5" customHeight="1" spans="1:7">
      <c r="A612" s="284" t="s">
        <v>540</v>
      </c>
      <c r="B612" s="281">
        <f>SUM(B613:B618)</f>
        <v>0</v>
      </c>
      <c r="C612" s="164"/>
      <c r="D612" s="164"/>
      <c r="E612" s="164"/>
      <c r="F612" s="164"/>
      <c r="G612" s="164"/>
    </row>
    <row r="613" s="125" customFormat="1" ht="16.5" customHeight="1" spans="1:7">
      <c r="A613" s="284" t="s">
        <v>541</v>
      </c>
      <c r="B613" s="285"/>
      <c r="C613" s="164"/>
      <c r="D613" s="164"/>
      <c r="E613" s="164"/>
      <c r="F613" s="164"/>
      <c r="G613" s="164"/>
    </row>
    <row r="614" s="125" customFormat="1" ht="16.5" customHeight="1" spans="1:7">
      <c r="A614" s="282" t="s">
        <v>542</v>
      </c>
      <c r="B614" s="285"/>
      <c r="C614" s="164"/>
      <c r="D614" s="164"/>
      <c r="E614" s="164"/>
      <c r="F614" s="164"/>
      <c r="G614" s="164"/>
    </row>
    <row r="615" s="125" customFormat="1" ht="16.5" customHeight="1" spans="1:7">
      <c r="A615" s="284" t="s">
        <v>543</v>
      </c>
      <c r="B615" s="285"/>
      <c r="C615" s="164"/>
      <c r="D615" s="164"/>
      <c r="E615" s="164"/>
      <c r="F615" s="164"/>
      <c r="G615" s="164"/>
    </row>
    <row r="616" s="125" customFormat="1" ht="16.5" customHeight="1" spans="1:7">
      <c r="A616" s="284" t="s">
        <v>544</v>
      </c>
      <c r="B616" s="285"/>
      <c r="C616" s="164"/>
      <c r="D616" s="164"/>
      <c r="E616" s="164"/>
      <c r="F616" s="164"/>
      <c r="G616" s="164"/>
    </row>
    <row r="617" s="125" customFormat="1" ht="16.5" customHeight="1" spans="1:7">
      <c r="A617" s="282" t="s">
        <v>545</v>
      </c>
      <c r="B617" s="285"/>
      <c r="C617" s="164"/>
      <c r="D617" s="164"/>
      <c r="E617" s="164"/>
      <c r="F617" s="164"/>
      <c r="G617" s="164"/>
    </row>
    <row r="618" s="125" customFormat="1" ht="16.5" customHeight="1" spans="1:7">
      <c r="A618" s="284" t="s">
        <v>546</v>
      </c>
      <c r="B618" s="285"/>
      <c r="C618" s="164"/>
      <c r="D618" s="164"/>
      <c r="E618" s="164"/>
      <c r="F618" s="164"/>
      <c r="G618" s="164"/>
    </row>
    <row r="619" s="125" customFormat="1" ht="16.5" customHeight="1" spans="1:7">
      <c r="A619" s="284" t="s">
        <v>547</v>
      </c>
      <c r="B619" s="281">
        <f>SUM(B620:B626)</f>
        <v>44.1696</v>
      </c>
      <c r="C619" s="164"/>
      <c r="D619" s="164"/>
      <c r="E619" s="164"/>
      <c r="F619" s="164"/>
      <c r="G619" s="164"/>
    </row>
    <row r="620" s="125" customFormat="1" ht="16.5" customHeight="1" spans="1:7">
      <c r="A620" s="282" t="s">
        <v>548</v>
      </c>
      <c r="B620" s="285"/>
      <c r="C620" s="164"/>
      <c r="D620" s="164"/>
      <c r="E620" s="164"/>
      <c r="F620" s="164"/>
      <c r="G620" s="164"/>
    </row>
    <row r="621" s="125" customFormat="1" ht="16.5" customHeight="1" spans="1:7">
      <c r="A621" s="284" t="s">
        <v>549</v>
      </c>
      <c r="B621" s="285">
        <v>39.8475</v>
      </c>
      <c r="C621" s="164"/>
      <c r="D621" s="164"/>
      <c r="E621" s="164"/>
      <c r="F621" s="164"/>
      <c r="G621" s="164"/>
    </row>
    <row r="622" s="125" customFormat="1" ht="16.5" customHeight="1" spans="1:7">
      <c r="A622" s="284" t="s">
        <v>550</v>
      </c>
      <c r="B622" s="285">
        <v>0</v>
      </c>
      <c r="C622" s="164"/>
      <c r="D622" s="164"/>
      <c r="E622" s="164"/>
      <c r="F622" s="164"/>
      <c r="G622" s="164"/>
    </row>
    <row r="623" s="125" customFormat="1" ht="16.5" customHeight="1" spans="1:7">
      <c r="A623" s="282" t="s">
        <v>551</v>
      </c>
      <c r="B623" s="285">
        <v>4.3221</v>
      </c>
      <c r="C623" s="164"/>
      <c r="D623" s="164"/>
      <c r="E623" s="164"/>
      <c r="F623" s="164"/>
      <c r="G623" s="164"/>
    </row>
    <row r="624" s="125" customFormat="1" ht="16.5" customHeight="1" spans="1:7">
      <c r="A624" s="284" t="s">
        <v>552</v>
      </c>
      <c r="B624" s="285"/>
      <c r="C624" s="164"/>
      <c r="D624" s="164"/>
      <c r="E624" s="164"/>
      <c r="F624" s="164"/>
      <c r="G624" s="164"/>
    </row>
    <row r="625" s="125" customFormat="1" ht="16.5" customHeight="1" spans="1:7">
      <c r="A625" s="284" t="s">
        <v>553</v>
      </c>
      <c r="B625" s="285"/>
      <c r="C625" s="164"/>
      <c r="D625" s="164"/>
      <c r="E625" s="164"/>
      <c r="F625" s="164"/>
      <c r="G625" s="164"/>
    </row>
    <row r="626" s="125" customFormat="1" ht="16.5" customHeight="1" spans="1:7">
      <c r="A626" s="284" t="s">
        <v>554</v>
      </c>
      <c r="B626" s="285"/>
      <c r="C626" s="164"/>
      <c r="D626" s="164"/>
      <c r="E626" s="164"/>
      <c r="F626" s="164"/>
      <c r="G626" s="164"/>
    </row>
    <row r="627" s="125" customFormat="1" ht="16.5" customHeight="1" spans="1:7">
      <c r="A627" s="282" t="s">
        <v>555</v>
      </c>
      <c r="B627" s="281">
        <f>SUM(B628:B635)</f>
        <v>0.78</v>
      </c>
      <c r="C627" s="164"/>
      <c r="D627" s="164"/>
      <c r="E627" s="164"/>
      <c r="F627" s="164"/>
      <c r="G627" s="164"/>
    </row>
    <row r="628" s="125" customFormat="1" ht="16.5" customHeight="1" spans="1:7">
      <c r="A628" s="284" t="s">
        <v>119</v>
      </c>
      <c r="B628" s="285"/>
      <c r="C628" s="164"/>
      <c r="D628" s="164"/>
      <c r="E628" s="164"/>
      <c r="F628" s="164"/>
      <c r="G628" s="164"/>
    </row>
    <row r="629" s="125" customFormat="1" ht="16.5" customHeight="1" spans="1:7">
      <c r="A629" s="284" t="s">
        <v>120</v>
      </c>
      <c r="B629" s="285"/>
      <c r="C629" s="164"/>
      <c r="D629" s="164"/>
      <c r="E629" s="164"/>
      <c r="F629" s="164"/>
      <c r="G629" s="164"/>
    </row>
    <row r="630" s="125" customFormat="1" ht="16.5" customHeight="1" spans="1:7">
      <c r="A630" s="284" t="s">
        <v>121</v>
      </c>
      <c r="B630" s="285"/>
      <c r="C630" s="164"/>
      <c r="D630" s="164"/>
      <c r="E630" s="164"/>
      <c r="F630" s="164"/>
      <c r="G630" s="164"/>
    </row>
    <row r="631" s="125" customFormat="1" ht="16.5" customHeight="1" spans="1:7">
      <c r="A631" s="282" t="s">
        <v>556</v>
      </c>
      <c r="B631" s="285"/>
      <c r="C631" s="164"/>
      <c r="D631" s="164"/>
      <c r="E631" s="164"/>
      <c r="F631" s="164"/>
      <c r="G631" s="164"/>
    </row>
    <row r="632" s="125" customFormat="1" ht="16.5" customHeight="1" spans="1:7">
      <c r="A632" s="284" t="s">
        <v>557</v>
      </c>
      <c r="B632" s="285"/>
      <c r="C632" s="164"/>
      <c r="D632" s="164"/>
      <c r="E632" s="164"/>
      <c r="F632" s="164"/>
      <c r="G632" s="164"/>
    </row>
    <row r="633" s="125" customFormat="1" ht="16.5" customHeight="1" spans="1:7">
      <c r="A633" s="284" t="s">
        <v>558</v>
      </c>
      <c r="B633" s="285"/>
      <c r="C633" s="164"/>
      <c r="D633" s="164"/>
      <c r="E633" s="164"/>
      <c r="F633" s="164"/>
      <c r="G633" s="164"/>
    </row>
    <row r="634" s="125" customFormat="1" ht="16.5" customHeight="1" spans="1:7">
      <c r="A634" s="282" t="s">
        <v>559</v>
      </c>
      <c r="B634" s="285"/>
      <c r="C634" s="164"/>
      <c r="D634" s="164"/>
      <c r="E634" s="164"/>
      <c r="F634" s="164"/>
      <c r="G634" s="164"/>
    </row>
    <row r="635" s="125" customFormat="1" ht="16.5" customHeight="1" spans="1:7">
      <c r="A635" s="284" t="s">
        <v>560</v>
      </c>
      <c r="B635" s="285">
        <v>0.78</v>
      </c>
      <c r="C635" s="164"/>
      <c r="D635" s="164"/>
      <c r="E635" s="164"/>
      <c r="F635" s="164"/>
      <c r="G635" s="164"/>
    </row>
    <row r="636" s="125" customFormat="1" ht="16.5" customHeight="1" spans="1:7">
      <c r="A636" s="284" t="s">
        <v>561</v>
      </c>
      <c r="B636" s="281">
        <f>SUM(B637:B640)</f>
        <v>0</v>
      </c>
      <c r="C636" s="164"/>
      <c r="D636" s="164"/>
      <c r="E636" s="164"/>
      <c r="F636" s="164"/>
      <c r="G636" s="164"/>
    </row>
    <row r="637" s="125" customFormat="1" ht="16.5" customHeight="1" spans="1:7">
      <c r="A637" s="282" t="s">
        <v>119</v>
      </c>
      <c r="B637" s="285"/>
      <c r="C637" s="164"/>
      <c r="D637" s="164"/>
      <c r="E637" s="164"/>
      <c r="F637" s="164"/>
      <c r="G637" s="164"/>
    </row>
    <row r="638" s="125" customFormat="1" ht="16.5" customHeight="1" spans="1:7">
      <c r="A638" s="284" t="s">
        <v>120</v>
      </c>
      <c r="B638" s="285"/>
      <c r="C638" s="164"/>
      <c r="D638" s="164"/>
      <c r="E638" s="164"/>
      <c r="F638" s="164"/>
      <c r="G638" s="164"/>
    </row>
    <row r="639" s="125" customFormat="1" ht="16.5" customHeight="1" spans="1:7">
      <c r="A639" s="284" t="s">
        <v>121</v>
      </c>
      <c r="B639" s="285"/>
      <c r="C639" s="164"/>
      <c r="D639" s="164"/>
      <c r="E639" s="164"/>
      <c r="F639" s="164"/>
      <c r="G639" s="164"/>
    </row>
    <row r="640" s="125" customFormat="1" ht="16.5" customHeight="1" spans="1:7">
      <c r="A640" s="284" t="s">
        <v>562</v>
      </c>
      <c r="B640" s="285"/>
      <c r="C640" s="164"/>
      <c r="D640" s="164"/>
      <c r="E640" s="164"/>
      <c r="F640" s="164"/>
      <c r="G640" s="164"/>
    </row>
    <row r="641" s="125" customFormat="1" ht="16.5" customHeight="1" spans="1:7">
      <c r="A641" s="282" t="s">
        <v>563</v>
      </c>
      <c r="B641" s="281">
        <f>SUM(B642:B643)</f>
        <v>281.6126</v>
      </c>
      <c r="C641" s="164"/>
      <c r="D641" s="164"/>
      <c r="E641" s="164"/>
      <c r="F641" s="164"/>
      <c r="G641" s="164"/>
    </row>
    <row r="642" s="125" customFormat="1" ht="16.5" customHeight="1" spans="1:7">
      <c r="A642" s="284" t="s">
        <v>564</v>
      </c>
      <c r="B642" s="285">
        <v>20.058</v>
      </c>
      <c r="C642" s="164"/>
      <c r="D642" s="164"/>
      <c r="E642" s="164"/>
      <c r="F642" s="164"/>
      <c r="G642" s="164"/>
    </row>
    <row r="643" s="125" customFormat="1" ht="16.5" customHeight="1" spans="1:7">
      <c r="A643" s="284" t="s">
        <v>565</v>
      </c>
      <c r="B643" s="285">
        <v>261.5546</v>
      </c>
      <c r="C643" s="164"/>
      <c r="D643" s="164"/>
      <c r="E643" s="164"/>
      <c r="F643" s="164"/>
      <c r="G643" s="164"/>
    </row>
    <row r="644" s="125" customFormat="1" ht="16.5" customHeight="1" spans="1:7">
      <c r="A644" s="284" t="s">
        <v>566</v>
      </c>
      <c r="B644" s="281">
        <f>SUM(B645:B646)</f>
        <v>8.2524</v>
      </c>
      <c r="C644" s="164"/>
      <c r="D644" s="164"/>
      <c r="E644" s="164"/>
      <c r="F644" s="164"/>
      <c r="G644" s="164"/>
    </row>
    <row r="645" s="125" customFormat="1" ht="16.5" customHeight="1" spans="1:7">
      <c r="A645" s="284" t="s">
        <v>567</v>
      </c>
      <c r="B645" s="285">
        <v>8.2524</v>
      </c>
      <c r="C645" s="164"/>
      <c r="D645" s="164"/>
      <c r="E645" s="164"/>
      <c r="F645" s="164"/>
      <c r="G645" s="164"/>
    </row>
    <row r="646" s="125" customFormat="1" ht="16.5" customHeight="1" spans="1:7">
      <c r="A646" s="282" t="s">
        <v>568</v>
      </c>
      <c r="B646" s="285"/>
      <c r="C646" s="164"/>
      <c r="D646" s="164"/>
      <c r="E646" s="164"/>
      <c r="F646" s="164"/>
      <c r="G646" s="164"/>
    </row>
    <row r="647" s="125" customFormat="1" ht="16.5" customHeight="1" spans="1:7">
      <c r="A647" s="284" t="s">
        <v>569</v>
      </c>
      <c r="B647" s="281">
        <f>SUM(B648:B649)</f>
        <v>419.8624</v>
      </c>
      <c r="C647" s="164"/>
      <c r="D647" s="164"/>
      <c r="E647" s="164"/>
      <c r="F647" s="164"/>
      <c r="G647" s="164"/>
    </row>
    <row r="648" s="125" customFormat="1" ht="16.5" customHeight="1" spans="1:7">
      <c r="A648" s="284" t="s">
        <v>570</v>
      </c>
      <c r="B648" s="285">
        <v>275.7547</v>
      </c>
      <c r="C648" s="164"/>
      <c r="D648" s="164"/>
      <c r="E648" s="164"/>
      <c r="F648" s="164"/>
      <c r="G648" s="164"/>
    </row>
    <row r="649" s="125" customFormat="1" ht="16.5" customHeight="1" spans="1:7">
      <c r="A649" s="284" t="s">
        <v>571</v>
      </c>
      <c r="B649" s="285">
        <v>144.1077</v>
      </c>
      <c r="C649" s="164"/>
      <c r="D649" s="164"/>
      <c r="E649" s="164"/>
      <c r="F649" s="164"/>
      <c r="G649" s="164"/>
    </row>
    <row r="650" s="125" customFormat="1" ht="16.5" customHeight="1" spans="1:7">
      <c r="A650" s="284" t="s">
        <v>572</v>
      </c>
      <c r="B650" s="281">
        <f>SUM(B651:B652)</f>
        <v>0</v>
      </c>
      <c r="C650" s="164"/>
      <c r="D650" s="164"/>
      <c r="E650" s="164"/>
      <c r="F650" s="164"/>
      <c r="G650" s="164"/>
    </row>
    <row r="651" s="125" customFormat="1" ht="16.5" customHeight="1" spans="1:7">
      <c r="A651" s="284" t="s">
        <v>573</v>
      </c>
      <c r="B651" s="285"/>
      <c r="C651" s="164"/>
      <c r="D651" s="164"/>
      <c r="E651" s="164"/>
      <c r="F651" s="164"/>
      <c r="G651" s="164"/>
    </row>
    <row r="652" s="125" customFormat="1" ht="16.5" customHeight="1" spans="1:7">
      <c r="A652" s="284" t="s">
        <v>574</v>
      </c>
      <c r="B652" s="285"/>
      <c r="C652" s="164"/>
      <c r="D652" s="164"/>
      <c r="E652" s="164"/>
      <c r="F652" s="164"/>
      <c r="G652" s="164"/>
    </row>
    <row r="653" s="125" customFormat="1" ht="16.5" customHeight="1" spans="1:7">
      <c r="A653" s="284" t="s">
        <v>575</v>
      </c>
      <c r="B653" s="281">
        <f>SUM(B654:B655)</f>
        <v>11.0899</v>
      </c>
      <c r="C653" s="164"/>
      <c r="D653" s="164"/>
      <c r="E653" s="164"/>
      <c r="F653" s="164"/>
      <c r="G653" s="164"/>
    </row>
    <row r="654" s="125" customFormat="1" ht="16.5" customHeight="1" spans="1:7">
      <c r="A654" s="282" t="s">
        <v>576</v>
      </c>
      <c r="B654" s="285">
        <v>0.7274</v>
      </c>
      <c r="C654" s="164"/>
      <c r="D654" s="164"/>
      <c r="E654" s="164"/>
      <c r="F654" s="164"/>
      <c r="G654" s="164"/>
    </row>
    <row r="655" s="125" customFormat="1" ht="16.5" customHeight="1" spans="1:7">
      <c r="A655" s="284" t="s">
        <v>577</v>
      </c>
      <c r="B655" s="285">
        <v>10.3625</v>
      </c>
      <c r="C655" s="164"/>
      <c r="D655" s="164"/>
      <c r="E655" s="164"/>
      <c r="F655" s="164"/>
      <c r="G655" s="164"/>
    </row>
    <row r="656" s="125" customFormat="1" ht="16.5" customHeight="1" spans="1:7">
      <c r="A656" s="284" t="s">
        <v>578</v>
      </c>
      <c r="B656" s="281">
        <f>SUM(B657:B659)</f>
        <v>0</v>
      </c>
      <c r="C656" s="164"/>
      <c r="D656" s="164"/>
      <c r="E656" s="164"/>
      <c r="F656" s="164"/>
      <c r="G656" s="164"/>
    </row>
    <row r="657" s="125" customFormat="1" ht="16.5" customHeight="1" spans="1:7">
      <c r="A657" s="282" t="s">
        <v>579</v>
      </c>
      <c r="B657" s="285"/>
      <c r="C657" s="164"/>
      <c r="D657" s="164"/>
      <c r="E657" s="164"/>
      <c r="F657" s="164"/>
      <c r="G657" s="164"/>
    </row>
    <row r="658" s="125" customFormat="1" ht="16.5" customHeight="1" spans="1:7">
      <c r="A658" s="284" t="s">
        <v>580</v>
      </c>
      <c r="B658" s="285"/>
      <c r="C658" s="164"/>
      <c r="D658" s="164"/>
      <c r="E658" s="164"/>
      <c r="F658" s="164"/>
      <c r="G658" s="164"/>
    </row>
    <row r="659" s="125" customFormat="1" ht="16.5" customHeight="1" spans="1:7">
      <c r="A659" s="279" t="s">
        <v>581</v>
      </c>
      <c r="B659" s="285"/>
      <c r="C659" s="164"/>
      <c r="D659" s="164"/>
      <c r="E659" s="164"/>
      <c r="F659" s="164"/>
      <c r="G659" s="164"/>
    </row>
    <row r="660" s="125" customFormat="1" ht="16.5" customHeight="1" spans="1:7">
      <c r="A660" s="282" t="s">
        <v>582</v>
      </c>
      <c r="B660" s="281">
        <f>SUM(B661:B663)</f>
        <v>0</v>
      </c>
      <c r="C660" s="164"/>
      <c r="D660" s="164"/>
      <c r="E660" s="164"/>
      <c r="F660" s="164"/>
      <c r="G660" s="164"/>
    </row>
    <row r="661" s="125" customFormat="1" ht="16.5" customHeight="1" spans="1:7">
      <c r="A661" s="284" t="s">
        <v>583</v>
      </c>
      <c r="B661" s="285"/>
      <c r="C661" s="164"/>
      <c r="D661" s="164"/>
      <c r="E661" s="164"/>
      <c r="F661" s="164"/>
      <c r="G661" s="164"/>
    </row>
    <row r="662" s="125" customFormat="1" ht="16.5" customHeight="1" spans="1:7">
      <c r="A662" s="284" t="s">
        <v>584</v>
      </c>
      <c r="B662" s="285"/>
      <c r="C662" s="164"/>
      <c r="D662" s="164"/>
      <c r="E662" s="164"/>
      <c r="F662" s="164"/>
      <c r="G662" s="164"/>
    </row>
    <row r="663" s="125" customFormat="1" ht="16.5" customHeight="1" spans="1:7">
      <c r="A663" s="284" t="s">
        <v>585</v>
      </c>
      <c r="B663" s="285"/>
      <c r="C663" s="164"/>
      <c r="D663" s="164"/>
      <c r="E663" s="164"/>
      <c r="F663" s="164"/>
      <c r="G663" s="164"/>
    </row>
    <row r="664" s="125" customFormat="1" ht="16.5" customHeight="1" spans="1:7">
      <c r="A664" s="284" t="s">
        <v>586</v>
      </c>
      <c r="B664" s="281">
        <f>SUM(B665:B671)</f>
        <v>48.326646</v>
      </c>
      <c r="C664" s="164"/>
      <c r="D664" s="164"/>
      <c r="E664" s="164"/>
      <c r="F664" s="164"/>
      <c r="G664" s="164"/>
    </row>
    <row r="665" s="125" customFormat="1" ht="16.5" customHeight="1" spans="1:7">
      <c r="A665" s="282" t="s">
        <v>119</v>
      </c>
      <c r="B665" s="285"/>
      <c r="C665" s="164"/>
      <c r="D665" s="164"/>
      <c r="E665" s="164"/>
      <c r="F665" s="164"/>
      <c r="G665" s="164"/>
    </row>
    <row r="666" s="125" customFormat="1" ht="16.5" customHeight="1" spans="1:7">
      <c r="A666" s="284" t="s">
        <v>120</v>
      </c>
      <c r="B666" s="285"/>
      <c r="C666" s="164"/>
      <c r="D666" s="164"/>
      <c r="E666" s="164"/>
      <c r="F666" s="164"/>
      <c r="G666" s="164"/>
    </row>
    <row r="667" s="125" customFormat="1" ht="16.5" customHeight="1" spans="1:7">
      <c r="A667" s="284" t="s">
        <v>121</v>
      </c>
      <c r="B667" s="285"/>
      <c r="C667" s="164"/>
      <c r="D667" s="164"/>
      <c r="E667" s="164"/>
      <c r="F667" s="164"/>
      <c r="G667" s="164"/>
    </row>
    <row r="668" s="125" customFormat="1" ht="16.5" customHeight="1" spans="1:7">
      <c r="A668" s="284" t="s">
        <v>587</v>
      </c>
      <c r="B668" s="285"/>
      <c r="C668" s="164"/>
      <c r="D668" s="164"/>
      <c r="E668" s="164"/>
      <c r="F668" s="164"/>
      <c r="G668" s="164"/>
    </row>
    <row r="669" s="125" customFormat="1" ht="16.5" customHeight="1" spans="1:7">
      <c r="A669" s="284" t="s">
        <v>588</v>
      </c>
      <c r="B669" s="285"/>
      <c r="C669" s="164"/>
      <c r="D669" s="164"/>
      <c r="E669" s="164"/>
      <c r="F669" s="164"/>
      <c r="G669" s="164"/>
    </row>
    <row r="670" s="125" customFormat="1" ht="16.5" customHeight="1" spans="1:7">
      <c r="A670" s="284" t="s">
        <v>128</v>
      </c>
      <c r="B670" s="285">
        <v>48.326646</v>
      </c>
      <c r="C670" s="164"/>
      <c r="D670" s="164"/>
      <c r="E670" s="164"/>
      <c r="F670" s="164"/>
      <c r="G670" s="164"/>
    </row>
    <row r="671" s="125" customFormat="1" ht="16.5" customHeight="1" spans="1:7">
      <c r="A671" s="284" t="s">
        <v>589</v>
      </c>
      <c r="B671" s="285"/>
      <c r="C671" s="164"/>
      <c r="D671" s="164"/>
      <c r="E671" s="164"/>
      <c r="F671" s="164"/>
      <c r="G671" s="164"/>
    </row>
    <row r="672" s="125" customFormat="1" ht="16.5" customHeight="1" spans="1:7">
      <c r="A672" s="284" t="s">
        <v>590</v>
      </c>
      <c r="B672" s="281">
        <f>SUM(B673:B674)</f>
        <v>0</v>
      </c>
      <c r="C672" s="164"/>
      <c r="D672" s="164"/>
      <c r="E672" s="164"/>
      <c r="F672" s="164"/>
      <c r="G672" s="164"/>
    </row>
    <row r="673" s="125" customFormat="1" ht="16.5" customHeight="1" spans="1:7">
      <c r="A673" s="284" t="s">
        <v>591</v>
      </c>
      <c r="B673" s="285"/>
      <c r="C673" s="164"/>
      <c r="D673" s="164"/>
      <c r="E673" s="164"/>
      <c r="F673" s="164"/>
      <c r="G673" s="164"/>
    </row>
    <row r="674" s="125" customFormat="1" ht="16.5" customHeight="1" spans="1:7">
      <c r="A674" s="284" t="s">
        <v>592</v>
      </c>
      <c r="B674" s="285"/>
      <c r="C674" s="164"/>
      <c r="D674" s="164"/>
      <c r="E674" s="164"/>
      <c r="F674" s="164"/>
      <c r="G674" s="164"/>
    </row>
    <row r="675" s="125" customFormat="1" ht="16.5" customHeight="1" spans="1:7">
      <c r="A675" s="284" t="s">
        <v>593</v>
      </c>
      <c r="B675" s="281">
        <f>B676</f>
        <v>0</v>
      </c>
      <c r="C675" s="164"/>
      <c r="D675" s="164"/>
      <c r="E675" s="164"/>
      <c r="F675" s="164"/>
      <c r="G675" s="164"/>
    </row>
    <row r="676" s="125" customFormat="1" ht="16.5" customHeight="1" spans="1:7">
      <c r="A676" s="284" t="s">
        <v>594</v>
      </c>
      <c r="B676" s="285"/>
      <c r="C676" s="164"/>
      <c r="D676" s="164"/>
      <c r="E676" s="164"/>
      <c r="F676" s="164"/>
      <c r="G676" s="164"/>
    </row>
    <row r="677" s="125" customFormat="1" ht="16.5" customHeight="1" spans="1:7">
      <c r="A677" s="284" t="s">
        <v>595</v>
      </c>
      <c r="B677" s="281">
        <f>B678+B683+B697+B701+B713+B716+B720+B725+B729+B733+B736+B745+B747</f>
        <v>94.7357</v>
      </c>
      <c r="C677" s="164"/>
      <c r="D677" s="164"/>
      <c r="E677" s="164"/>
      <c r="F677" s="164"/>
      <c r="G677" s="164"/>
    </row>
    <row r="678" s="125" customFormat="1" ht="16.5" customHeight="1" spans="1:7">
      <c r="A678" s="282" t="s">
        <v>596</v>
      </c>
      <c r="B678" s="281">
        <f>SUM(B679:B682)</f>
        <v>0</v>
      </c>
      <c r="C678" s="164"/>
      <c r="D678" s="164"/>
      <c r="E678" s="164"/>
      <c r="F678" s="164"/>
      <c r="G678" s="164"/>
    </row>
    <row r="679" s="125" customFormat="1" ht="16.5" customHeight="1" spans="1:7">
      <c r="A679" s="284" t="s">
        <v>119</v>
      </c>
      <c r="B679" s="285"/>
      <c r="C679" s="164"/>
      <c r="D679" s="164"/>
      <c r="E679" s="164"/>
      <c r="F679" s="164"/>
      <c r="G679" s="164"/>
    </row>
    <row r="680" s="125" customFormat="1" ht="16.5" customHeight="1" spans="1:7">
      <c r="A680" s="284" t="s">
        <v>120</v>
      </c>
      <c r="B680" s="285"/>
      <c r="C680" s="164"/>
      <c r="D680" s="164"/>
      <c r="E680" s="164"/>
      <c r="F680" s="164"/>
      <c r="G680" s="164"/>
    </row>
    <row r="681" s="125" customFormat="1" ht="16.5" customHeight="1" spans="1:7">
      <c r="A681" s="284" t="s">
        <v>121</v>
      </c>
      <c r="B681" s="285"/>
      <c r="C681" s="164"/>
      <c r="D681" s="164"/>
      <c r="E681" s="164"/>
      <c r="F681" s="164"/>
      <c r="G681" s="164"/>
    </row>
    <row r="682" s="125" customFormat="1" ht="16.5" customHeight="1" spans="1:7">
      <c r="A682" s="282" t="s">
        <v>597</v>
      </c>
      <c r="B682" s="285"/>
      <c r="C682" s="164"/>
      <c r="D682" s="164"/>
      <c r="E682" s="164"/>
      <c r="F682" s="164"/>
      <c r="G682" s="164"/>
    </row>
    <row r="683" s="125" customFormat="1" ht="16.5" customHeight="1" spans="1:7">
      <c r="A683" s="284" t="s">
        <v>598</v>
      </c>
      <c r="B683" s="281">
        <f>SUM(B684:B696)</f>
        <v>0</v>
      </c>
      <c r="C683" s="164"/>
      <c r="D683" s="164"/>
      <c r="E683" s="164"/>
      <c r="F683" s="164"/>
      <c r="G683" s="164"/>
    </row>
    <row r="684" s="125" customFormat="1" ht="16.5" customHeight="1" spans="1:7">
      <c r="A684" s="284" t="s">
        <v>599</v>
      </c>
      <c r="B684" s="285"/>
      <c r="C684" s="164"/>
      <c r="D684" s="164"/>
      <c r="E684" s="164"/>
      <c r="F684" s="164"/>
      <c r="G684" s="164"/>
    </row>
    <row r="685" s="125" customFormat="1" ht="16.5" customHeight="1" spans="1:7">
      <c r="A685" s="284" t="s">
        <v>600</v>
      </c>
      <c r="B685" s="285"/>
      <c r="C685" s="164"/>
      <c r="D685" s="164"/>
      <c r="E685" s="164"/>
      <c r="F685" s="164"/>
      <c r="G685" s="164"/>
    </row>
    <row r="686" s="125" customFormat="1" ht="16.5" customHeight="1" spans="1:7">
      <c r="A686" s="284" t="s">
        <v>601</v>
      </c>
      <c r="B686" s="285"/>
      <c r="C686" s="164"/>
      <c r="D686" s="164"/>
      <c r="E686" s="164"/>
      <c r="F686" s="164"/>
      <c r="G686" s="164"/>
    </row>
    <row r="687" s="125" customFormat="1" ht="16.5" customHeight="1" spans="1:7">
      <c r="A687" s="284" t="s">
        <v>602</v>
      </c>
      <c r="B687" s="285"/>
      <c r="C687" s="164"/>
      <c r="D687" s="164"/>
      <c r="E687" s="164"/>
      <c r="F687" s="164"/>
      <c r="G687" s="164"/>
    </row>
    <row r="688" s="125" customFormat="1" ht="16.5" customHeight="1" spans="1:7">
      <c r="A688" s="284" t="s">
        <v>603</v>
      </c>
      <c r="B688" s="285"/>
      <c r="C688" s="164"/>
      <c r="D688" s="164"/>
      <c r="E688" s="164"/>
      <c r="F688" s="164"/>
      <c r="G688" s="164"/>
    </row>
    <row r="689" s="125" customFormat="1" ht="16.5" customHeight="1" spans="1:7">
      <c r="A689" s="284" t="s">
        <v>604</v>
      </c>
      <c r="B689" s="285"/>
      <c r="C689" s="164"/>
      <c r="D689" s="164"/>
      <c r="E689" s="164"/>
      <c r="F689" s="164"/>
      <c r="G689" s="164"/>
    </row>
    <row r="690" s="125" customFormat="1" ht="16.5" customHeight="1" spans="1:7">
      <c r="A690" s="284" t="s">
        <v>605</v>
      </c>
      <c r="B690" s="285"/>
      <c r="C690" s="164"/>
      <c r="D690" s="164"/>
      <c r="E690" s="164"/>
      <c r="F690" s="164"/>
      <c r="G690" s="164"/>
    </row>
    <row r="691" s="125" customFormat="1" ht="16.5" customHeight="1" spans="1:7">
      <c r="A691" s="284" t="s">
        <v>606</v>
      </c>
      <c r="B691" s="285"/>
      <c r="C691" s="164"/>
      <c r="D691" s="164"/>
      <c r="E691" s="164"/>
      <c r="F691" s="164"/>
      <c r="G691" s="164"/>
    </row>
    <row r="692" s="125" customFormat="1" ht="16.5" customHeight="1" spans="1:7">
      <c r="A692" s="284" t="s">
        <v>607</v>
      </c>
      <c r="B692" s="285"/>
      <c r="C692" s="164"/>
      <c r="D692" s="164"/>
      <c r="E692" s="164"/>
      <c r="F692" s="164"/>
      <c r="G692" s="164"/>
    </row>
    <row r="693" s="125" customFormat="1" ht="16.5" customHeight="1" spans="1:7">
      <c r="A693" s="284" t="s">
        <v>608</v>
      </c>
      <c r="B693" s="285"/>
      <c r="C693" s="164"/>
      <c r="D693" s="164"/>
      <c r="E693" s="164"/>
      <c r="F693" s="164"/>
      <c r="G693" s="164"/>
    </row>
    <row r="694" s="125" customFormat="1" ht="16.5" customHeight="1" spans="1:7">
      <c r="A694" s="282" t="s">
        <v>609</v>
      </c>
      <c r="B694" s="285"/>
      <c r="C694" s="164"/>
      <c r="D694" s="164"/>
      <c r="E694" s="164"/>
      <c r="F694" s="164"/>
      <c r="G694" s="164"/>
    </row>
    <row r="695" s="125" customFormat="1" ht="16.5" customHeight="1" spans="1:7">
      <c r="A695" s="284" t="s">
        <v>610</v>
      </c>
      <c r="B695" s="285"/>
      <c r="C695" s="164"/>
      <c r="D695" s="164"/>
      <c r="E695" s="164"/>
      <c r="F695" s="164"/>
      <c r="G695" s="164"/>
    </row>
    <row r="696" s="125" customFormat="1" ht="16.5" customHeight="1" spans="1:7">
      <c r="A696" s="284" t="s">
        <v>611</v>
      </c>
      <c r="B696" s="285"/>
      <c r="C696" s="164"/>
      <c r="D696" s="164"/>
      <c r="E696" s="164"/>
      <c r="F696" s="164"/>
      <c r="G696" s="164"/>
    </row>
    <row r="697" s="125" customFormat="1" ht="16.5" customHeight="1" spans="1:7">
      <c r="A697" s="282" t="s">
        <v>612</v>
      </c>
      <c r="B697" s="281">
        <f>SUM(B698:B700)</f>
        <v>0</v>
      </c>
      <c r="C697" s="164"/>
      <c r="D697" s="164"/>
      <c r="E697" s="164"/>
      <c r="F697" s="164"/>
      <c r="G697" s="164"/>
    </row>
    <row r="698" s="125" customFormat="1" ht="16.5" customHeight="1" spans="1:7">
      <c r="A698" s="284" t="s">
        <v>613</v>
      </c>
      <c r="B698" s="285"/>
      <c r="C698" s="164"/>
      <c r="D698" s="164"/>
      <c r="E698" s="164"/>
      <c r="F698" s="164"/>
      <c r="G698" s="164"/>
    </row>
    <row r="699" s="125" customFormat="1" ht="16.5" customHeight="1" spans="1:7">
      <c r="A699" s="284" t="s">
        <v>614</v>
      </c>
      <c r="B699" s="285"/>
      <c r="C699" s="164"/>
      <c r="D699" s="164"/>
      <c r="E699" s="164"/>
      <c r="F699" s="164"/>
      <c r="G699" s="164"/>
    </row>
    <row r="700" s="125" customFormat="1" ht="16.5" customHeight="1" spans="1:7">
      <c r="A700" s="284" t="s">
        <v>615</v>
      </c>
      <c r="B700" s="285"/>
      <c r="C700" s="164"/>
      <c r="D700" s="164"/>
      <c r="E700" s="164"/>
      <c r="F700" s="164"/>
      <c r="G700" s="164"/>
    </row>
    <row r="701" s="125" customFormat="1" ht="16.5" customHeight="1" spans="1:7">
      <c r="A701" s="282" t="s">
        <v>616</v>
      </c>
      <c r="B701" s="281">
        <f>SUM(B702:B712)</f>
        <v>4.4</v>
      </c>
      <c r="C701" s="164"/>
      <c r="D701" s="164"/>
      <c r="E701" s="164"/>
      <c r="F701" s="164"/>
      <c r="G701" s="164"/>
    </row>
    <row r="702" s="125" customFormat="1" ht="16.5" customHeight="1" spans="1:7">
      <c r="A702" s="284" t="s">
        <v>617</v>
      </c>
      <c r="B702" s="285"/>
      <c r="C702" s="164"/>
      <c r="D702" s="164"/>
      <c r="E702" s="164"/>
      <c r="F702" s="164"/>
      <c r="G702" s="164"/>
    </row>
    <row r="703" s="125" customFormat="1" ht="16.5" customHeight="1" spans="1:7">
      <c r="A703" s="284" t="s">
        <v>618</v>
      </c>
      <c r="B703" s="285"/>
      <c r="C703" s="164"/>
      <c r="D703" s="164"/>
      <c r="E703" s="164"/>
      <c r="F703" s="164"/>
      <c r="G703" s="164"/>
    </row>
    <row r="704" s="125" customFormat="1" ht="16.5" customHeight="1" spans="1:7">
      <c r="A704" s="284" t="s">
        <v>619</v>
      </c>
      <c r="B704" s="285"/>
      <c r="C704" s="164"/>
      <c r="D704" s="164"/>
      <c r="E704" s="164"/>
      <c r="F704" s="164"/>
      <c r="G704" s="164"/>
    </row>
    <row r="705" s="125" customFormat="1" ht="16.5" customHeight="1" spans="1:7">
      <c r="A705" s="284" t="s">
        <v>620</v>
      </c>
      <c r="B705" s="285"/>
      <c r="C705" s="164"/>
      <c r="D705" s="164"/>
      <c r="E705" s="164"/>
      <c r="F705" s="164"/>
      <c r="G705" s="164"/>
    </row>
    <row r="706" s="125" customFormat="1" ht="16.5" customHeight="1" spans="1:7">
      <c r="A706" s="282" t="s">
        <v>621</v>
      </c>
      <c r="B706" s="285"/>
      <c r="C706" s="164"/>
      <c r="D706" s="164"/>
      <c r="E706" s="164"/>
      <c r="F706" s="164"/>
      <c r="G706" s="164"/>
    </row>
    <row r="707" s="125" customFormat="1" ht="16.5" customHeight="1" spans="1:7">
      <c r="A707" s="284" t="s">
        <v>622</v>
      </c>
      <c r="B707" s="285"/>
      <c r="C707" s="164"/>
      <c r="D707" s="164"/>
      <c r="E707" s="164"/>
      <c r="F707" s="164"/>
      <c r="G707" s="164"/>
    </row>
    <row r="708" s="125" customFormat="1" ht="16.5" customHeight="1" spans="1:7">
      <c r="A708" s="284" t="s">
        <v>623</v>
      </c>
      <c r="B708" s="285"/>
      <c r="C708" s="164"/>
      <c r="D708" s="164"/>
      <c r="E708" s="164"/>
      <c r="F708" s="164"/>
      <c r="G708" s="164"/>
    </row>
    <row r="709" s="125" customFormat="1" ht="16.5" customHeight="1" spans="1:7">
      <c r="A709" s="284" t="s">
        <v>624</v>
      </c>
      <c r="B709" s="285"/>
      <c r="C709" s="164"/>
      <c r="D709" s="164"/>
      <c r="E709" s="164"/>
      <c r="F709" s="164"/>
      <c r="G709" s="164"/>
    </row>
    <row r="710" s="125" customFormat="1" ht="16.5" customHeight="1" spans="1:7">
      <c r="A710" s="282" t="s">
        <v>625</v>
      </c>
      <c r="B710" s="285"/>
      <c r="C710" s="164"/>
      <c r="D710" s="164"/>
      <c r="E710" s="164"/>
      <c r="F710" s="164"/>
      <c r="G710" s="164"/>
    </row>
    <row r="711" s="125" customFormat="1" ht="16.5" customHeight="1" spans="1:7">
      <c r="A711" s="284" t="s">
        <v>626</v>
      </c>
      <c r="B711" s="285">
        <v>3.4</v>
      </c>
      <c r="C711" s="164"/>
      <c r="D711" s="164"/>
      <c r="E711" s="164"/>
      <c r="F711" s="164"/>
      <c r="G711" s="164"/>
    </row>
    <row r="712" s="125" customFormat="1" ht="16.5" customHeight="1" spans="1:7">
      <c r="A712" s="284" t="s">
        <v>627</v>
      </c>
      <c r="B712" s="285">
        <v>1</v>
      </c>
      <c r="C712" s="164"/>
      <c r="D712" s="164"/>
      <c r="E712" s="164"/>
      <c r="F712" s="164"/>
      <c r="G712" s="164"/>
    </row>
    <row r="713" s="125" customFormat="1" ht="16.5" customHeight="1" spans="1:7">
      <c r="A713" s="284" t="s">
        <v>628</v>
      </c>
      <c r="B713" s="281">
        <f>SUM(B714:B715)</f>
        <v>0</v>
      </c>
      <c r="C713" s="164"/>
      <c r="D713" s="164"/>
      <c r="E713" s="164"/>
      <c r="F713" s="164"/>
      <c r="G713" s="164"/>
    </row>
    <row r="714" s="125" customFormat="1" ht="16.5" customHeight="1" spans="1:7">
      <c r="A714" s="282" t="s">
        <v>629</v>
      </c>
      <c r="B714" s="285"/>
      <c r="C714" s="164"/>
      <c r="D714" s="164"/>
      <c r="E714" s="164"/>
      <c r="F714" s="164"/>
      <c r="G714" s="164"/>
    </row>
    <row r="715" s="125" customFormat="1" ht="16.5" customHeight="1" spans="1:7">
      <c r="A715" s="284" t="s">
        <v>630</v>
      </c>
      <c r="B715" s="285"/>
      <c r="C715" s="164"/>
      <c r="D715" s="164"/>
      <c r="E715" s="164"/>
      <c r="F715" s="164"/>
      <c r="G715" s="164"/>
    </row>
    <row r="716" s="125" customFormat="1" ht="16.5" customHeight="1" spans="1:7">
      <c r="A716" s="284" t="s">
        <v>631</v>
      </c>
      <c r="B716" s="281">
        <f>SUM(B717:B719)</f>
        <v>3.91</v>
      </c>
      <c r="C716" s="164"/>
      <c r="D716" s="164"/>
      <c r="E716" s="164"/>
      <c r="F716" s="164"/>
      <c r="G716" s="164"/>
    </row>
    <row r="717" s="125" customFormat="1" ht="16.5" customHeight="1" spans="1:7">
      <c r="A717" s="282" t="s">
        <v>632</v>
      </c>
      <c r="B717" s="285"/>
      <c r="C717" s="164"/>
      <c r="D717" s="164"/>
      <c r="E717" s="164"/>
      <c r="F717" s="164"/>
      <c r="G717" s="164"/>
    </row>
    <row r="718" s="125" customFormat="1" ht="16.5" customHeight="1" spans="1:7">
      <c r="A718" s="284" t="s">
        <v>633</v>
      </c>
      <c r="B718" s="285"/>
      <c r="C718" s="164"/>
      <c r="D718" s="164"/>
      <c r="E718" s="164"/>
      <c r="F718" s="164"/>
      <c r="G718" s="164"/>
    </row>
    <row r="719" s="125" customFormat="1" ht="16.5" customHeight="1" spans="1:7">
      <c r="A719" s="284" t="s">
        <v>634</v>
      </c>
      <c r="B719" s="285">
        <v>3.91</v>
      </c>
      <c r="C719" s="164"/>
      <c r="D719" s="164"/>
      <c r="E719" s="164"/>
      <c r="F719" s="164"/>
      <c r="G719" s="164"/>
    </row>
    <row r="720" s="125" customFormat="1" ht="16.5" customHeight="1" spans="1:7">
      <c r="A720" s="284" t="s">
        <v>635</v>
      </c>
      <c r="B720" s="281">
        <f>SUM(B721:B724)</f>
        <v>59.7757</v>
      </c>
      <c r="C720" s="164"/>
      <c r="D720" s="164"/>
      <c r="E720" s="164"/>
      <c r="F720" s="164"/>
      <c r="G720" s="164"/>
    </row>
    <row r="721" s="125" customFormat="1" ht="16.5" customHeight="1" spans="1:7">
      <c r="A721" s="284" t="s">
        <v>636</v>
      </c>
      <c r="B721" s="285">
        <v>44.0157</v>
      </c>
      <c r="C721" s="164"/>
      <c r="D721" s="164"/>
      <c r="E721" s="164"/>
      <c r="F721" s="164"/>
      <c r="G721" s="164"/>
    </row>
    <row r="722" s="125" customFormat="1" ht="16.5" customHeight="1" spans="1:7">
      <c r="A722" s="284" t="s">
        <v>637</v>
      </c>
      <c r="B722" s="285">
        <v>0</v>
      </c>
      <c r="C722" s="164"/>
      <c r="D722" s="164"/>
      <c r="E722" s="164"/>
      <c r="F722" s="164"/>
      <c r="G722" s="164"/>
    </row>
    <row r="723" s="125" customFormat="1" ht="16.5" customHeight="1" spans="1:7">
      <c r="A723" s="284" t="s">
        <v>638</v>
      </c>
      <c r="B723" s="285">
        <v>4.8</v>
      </c>
      <c r="C723" s="164"/>
      <c r="D723" s="164"/>
      <c r="E723" s="164"/>
      <c r="F723" s="164"/>
      <c r="G723" s="164"/>
    </row>
    <row r="724" s="125" customFormat="1" ht="16.5" customHeight="1" spans="1:7">
      <c r="A724" s="284" t="s">
        <v>639</v>
      </c>
      <c r="B724" s="285">
        <v>10.96</v>
      </c>
      <c r="C724" s="164"/>
      <c r="D724" s="164"/>
      <c r="E724" s="164"/>
      <c r="F724" s="164"/>
      <c r="G724" s="164"/>
    </row>
    <row r="725" s="125" customFormat="1" ht="16.5" customHeight="1" spans="1:7">
      <c r="A725" s="284" t="s">
        <v>640</v>
      </c>
      <c r="B725" s="281">
        <f>SUM(B726:B728)</f>
        <v>0</v>
      </c>
      <c r="C725" s="164"/>
      <c r="D725" s="164"/>
      <c r="E725" s="164"/>
      <c r="F725" s="164"/>
      <c r="G725" s="164"/>
    </row>
    <row r="726" s="125" customFormat="1" ht="16.5" customHeight="1" spans="1:7">
      <c r="A726" s="282" t="s">
        <v>641</v>
      </c>
      <c r="B726" s="285"/>
      <c r="C726" s="164"/>
      <c r="D726" s="164"/>
      <c r="E726" s="164"/>
      <c r="F726" s="164"/>
      <c r="G726" s="164"/>
    </row>
    <row r="727" s="125" customFormat="1" ht="16.5" customHeight="1" spans="1:7">
      <c r="A727" s="284" t="s">
        <v>642</v>
      </c>
      <c r="B727" s="285"/>
      <c r="C727" s="164"/>
      <c r="D727" s="164"/>
      <c r="E727" s="164"/>
      <c r="F727" s="164"/>
      <c r="G727" s="164"/>
    </row>
    <row r="728" s="125" customFormat="1" ht="16.5" customHeight="1" spans="1:7">
      <c r="A728" s="282" t="s">
        <v>643</v>
      </c>
      <c r="B728" s="285"/>
      <c r="C728" s="164"/>
      <c r="D728" s="164"/>
      <c r="E728" s="164"/>
      <c r="F728" s="164"/>
      <c r="G728" s="164"/>
    </row>
    <row r="729" s="125" customFormat="1" ht="16.5" customHeight="1" spans="1:7">
      <c r="A729" s="284" t="s">
        <v>644</v>
      </c>
      <c r="B729" s="281">
        <f>SUM(B730:B732)</f>
        <v>0</v>
      </c>
      <c r="C729" s="164"/>
      <c r="D729" s="164"/>
      <c r="E729" s="164"/>
      <c r="F729" s="164"/>
      <c r="G729" s="164"/>
    </row>
    <row r="730" s="125" customFormat="1" ht="16.5" customHeight="1" spans="1:7">
      <c r="A730" s="279" t="s">
        <v>645</v>
      </c>
      <c r="B730" s="285"/>
      <c r="C730" s="164"/>
      <c r="D730" s="164"/>
      <c r="E730" s="164"/>
      <c r="F730" s="164"/>
      <c r="G730" s="164"/>
    </row>
    <row r="731" s="125" customFormat="1" ht="16.5" customHeight="1" spans="1:7">
      <c r="A731" s="282" t="s">
        <v>646</v>
      </c>
      <c r="B731" s="285"/>
      <c r="C731" s="164"/>
      <c r="D731" s="164"/>
      <c r="E731" s="164"/>
      <c r="F731" s="164"/>
      <c r="G731" s="164"/>
    </row>
    <row r="732" s="125" customFormat="1" ht="16.5" customHeight="1" spans="1:7">
      <c r="A732" s="284" t="s">
        <v>647</v>
      </c>
      <c r="B732" s="285"/>
      <c r="C732" s="164"/>
      <c r="D732" s="164"/>
      <c r="E732" s="164"/>
      <c r="F732" s="164"/>
      <c r="G732" s="164"/>
    </row>
    <row r="733" s="125" customFormat="1" ht="16.5" customHeight="1" spans="1:7">
      <c r="A733" s="284" t="s">
        <v>648</v>
      </c>
      <c r="B733" s="281">
        <f>SUM(B734:B735)</f>
        <v>26.65</v>
      </c>
      <c r="C733" s="164"/>
      <c r="D733" s="164"/>
      <c r="E733" s="164"/>
      <c r="F733" s="164"/>
      <c r="G733" s="164"/>
    </row>
    <row r="734" s="125" customFormat="1" ht="16.5" customHeight="1" spans="1:7">
      <c r="A734" s="284" t="s">
        <v>649</v>
      </c>
      <c r="B734" s="285">
        <v>26.65</v>
      </c>
      <c r="C734" s="164"/>
      <c r="D734" s="164"/>
      <c r="E734" s="164"/>
      <c r="F734" s="164"/>
      <c r="G734" s="164"/>
    </row>
    <row r="735" s="125" customFormat="1" ht="16.5" customHeight="1" spans="1:7">
      <c r="A735" s="284" t="s">
        <v>650</v>
      </c>
      <c r="B735" s="285"/>
      <c r="C735" s="164"/>
      <c r="D735" s="164"/>
      <c r="E735" s="164"/>
      <c r="F735" s="164"/>
      <c r="G735" s="164"/>
    </row>
    <row r="736" s="125" customFormat="1" ht="16.5" customHeight="1" spans="1:7">
      <c r="A736" s="284" t="s">
        <v>651</v>
      </c>
      <c r="B736" s="281">
        <f>SUM(B737:B744)</f>
        <v>0</v>
      </c>
      <c r="C736" s="164"/>
      <c r="D736" s="164"/>
      <c r="E736" s="164"/>
      <c r="F736" s="164"/>
      <c r="G736" s="164"/>
    </row>
    <row r="737" s="125" customFormat="1" ht="16.5" customHeight="1" spans="1:7">
      <c r="A737" s="284" t="s">
        <v>119</v>
      </c>
      <c r="B737" s="285"/>
      <c r="C737" s="164"/>
      <c r="D737" s="164"/>
      <c r="E737" s="164"/>
      <c r="F737" s="164"/>
      <c r="G737" s="164"/>
    </row>
    <row r="738" s="125" customFormat="1" ht="16.5" customHeight="1" spans="1:7">
      <c r="A738" s="284" t="s">
        <v>120</v>
      </c>
      <c r="B738" s="285"/>
      <c r="C738" s="164"/>
      <c r="D738" s="164"/>
      <c r="E738" s="164"/>
      <c r="F738" s="164"/>
      <c r="G738" s="164"/>
    </row>
    <row r="739" s="125" customFormat="1" ht="16.5" customHeight="1" spans="1:7">
      <c r="A739" s="284" t="s">
        <v>121</v>
      </c>
      <c r="B739" s="285"/>
      <c r="C739" s="164"/>
      <c r="D739" s="164"/>
      <c r="E739" s="164"/>
      <c r="F739" s="164"/>
      <c r="G739" s="164"/>
    </row>
    <row r="740" s="125" customFormat="1" ht="16.5" customHeight="1" spans="1:7">
      <c r="A740" s="282" t="s">
        <v>160</v>
      </c>
      <c r="B740" s="285"/>
      <c r="C740" s="164"/>
      <c r="D740" s="164"/>
      <c r="E740" s="164"/>
      <c r="F740" s="164"/>
      <c r="G740" s="164"/>
    </row>
    <row r="741" s="125" customFormat="1" ht="16.5" customHeight="1" spans="1:7">
      <c r="A741" s="284" t="s">
        <v>652</v>
      </c>
      <c r="B741" s="285"/>
      <c r="C741" s="164"/>
      <c r="D741" s="164"/>
      <c r="E741" s="164"/>
      <c r="F741" s="164"/>
      <c r="G741" s="164"/>
    </row>
    <row r="742" s="125" customFormat="1" ht="16.5" customHeight="1" spans="1:7">
      <c r="A742" s="284" t="s">
        <v>653</v>
      </c>
      <c r="B742" s="285"/>
      <c r="C742" s="164"/>
      <c r="D742" s="164"/>
      <c r="E742" s="164"/>
      <c r="F742" s="164"/>
      <c r="G742" s="164"/>
    </row>
    <row r="743" s="125" customFormat="1" ht="16.5" customHeight="1" spans="1:7">
      <c r="A743" s="284" t="s">
        <v>128</v>
      </c>
      <c r="B743" s="285"/>
      <c r="C743" s="164"/>
      <c r="D743" s="164"/>
      <c r="E743" s="164"/>
      <c r="F743" s="164"/>
      <c r="G743" s="164"/>
    </row>
    <row r="744" s="125" customFormat="1" ht="16.5" customHeight="1" spans="1:7">
      <c r="A744" s="282" t="s">
        <v>654</v>
      </c>
      <c r="B744" s="285"/>
      <c r="C744" s="164"/>
      <c r="D744" s="164"/>
      <c r="E744" s="164"/>
      <c r="F744" s="164"/>
      <c r="G744" s="164"/>
    </row>
    <row r="745" s="125" customFormat="1" ht="16.5" customHeight="1" spans="1:7">
      <c r="A745" s="284" t="s">
        <v>655</v>
      </c>
      <c r="B745" s="281">
        <f>B746</f>
        <v>0</v>
      </c>
      <c r="C745" s="164"/>
      <c r="D745" s="164"/>
      <c r="E745" s="164"/>
      <c r="F745" s="164"/>
      <c r="G745" s="164"/>
    </row>
    <row r="746" s="125" customFormat="1" ht="16.5" customHeight="1" spans="1:7">
      <c r="A746" s="284" t="s">
        <v>656</v>
      </c>
      <c r="B746" s="285"/>
      <c r="C746" s="164"/>
      <c r="D746" s="164"/>
      <c r="E746" s="164"/>
      <c r="F746" s="164"/>
      <c r="G746" s="164"/>
    </row>
    <row r="747" s="125" customFormat="1" ht="16.5" customHeight="1" spans="1:7">
      <c r="A747" s="284" t="s">
        <v>657</v>
      </c>
      <c r="B747" s="281">
        <f>B748</f>
        <v>0</v>
      </c>
      <c r="C747" s="164"/>
      <c r="D747" s="164"/>
      <c r="E747" s="164"/>
      <c r="F747" s="164"/>
      <c r="G747" s="164"/>
    </row>
    <row r="748" s="125" customFormat="1" ht="16.5" customHeight="1" spans="1:7">
      <c r="A748" s="284" t="s">
        <v>658</v>
      </c>
      <c r="B748" s="285"/>
      <c r="C748" s="164"/>
      <c r="D748" s="164"/>
      <c r="E748" s="164"/>
      <c r="F748" s="164"/>
      <c r="G748" s="164"/>
    </row>
    <row r="749" s="125" customFormat="1" ht="16.5" customHeight="1" spans="1:7">
      <c r="A749" s="284" t="s">
        <v>659</v>
      </c>
      <c r="B749" s="281">
        <f>B750+B760+B764+B773+B778+B785+B791+B794+B797+B799+B801+B807+B809+B811+B826</f>
        <v>97.8</v>
      </c>
      <c r="C749" s="164"/>
      <c r="D749" s="164"/>
      <c r="E749" s="164"/>
      <c r="F749" s="164"/>
      <c r="G749" s="164"/>
    </row>
    <row r="750" s="125" customFormat="1" ht="16.5" customHeight="1" spans="1:7">
      <c r="A750" s="284" t="s">
        <v>660</v>
      </c>
      <c r="B750" s="281">
        <f>SUM(B751:B759)</f>
        <v>0</v>
      </c>
      <c r="C750" s="164"/>
      <c r="D750" s="164"/>
      <c r="E750" s="164"/>
      <c r="F750" s="164"/>
      <c r="G750" s="164"/>
    </row>
    <row r="751" s="125" customFormat="1" ht="16.5" customHeight="1" spans="1:7">
      <c r="A751" s="284" t="s">
        <v>119</v>
      </c>
      <c r="B751" s="285"/>
      <c r="C751" s="164"/>
      <c r="D751" s="164"/>
      <c r="E751" s="164"/>
      <c r="F751" s="164"/>
      <c r="G751" s="164"/>
    </row>
    <row r="752" s="125" customFormat="1" ht="16.5" customHeight="1" spans="1:7">
      <c r="A752" s="282" t="s">
        <v>120</v>
      </c>
      <c r="B752" s="285"/>
      <c r="C752" s="164"/>
      <c r="D752" s="164"/>
      <c r="E752" s="164"/>
      <c r="F752" s="164"/>
      <c r="G752" s="164"/>
    </row>
    <row r="753" s="125" customFormat="1" ht="16.5" customHeight="1" spans="1:7">
      <c r="A753" s="284" t="s">
        <v>121</v>
      </c>
      <c r="B753" s="285"/>
      <c r="C753" s="164"/>
      <c r="D753" s="164"/>
      <c r="E753" s="164"/>
      <c r="F753" s="164"/>
      <c r="G753" s="164"/>
    </row>
    <row r="754" s="125" customFormat="1" ht="16.5" customHeight="1" spans="1:7">
      <c r="A754" s="284" t="s">
        <v>661</v>
      </c>
      <c r="B754" s="285"/>
      <c r="C754" s="164"/>
      <c r="D754" s="164"/>
      <c r="E754" s="164"/>
      <c r="F754" s="164"/>
      <c r="G754" s="164"/>
    </row>
    <row r="755" s="125" customFormat="1" ht="16.5" customHeight="1" spans="1:7">
      <c r="A755" s="284" t="s">
        <v>662</v>
      </c>
      <c r="B755" s="285"/>
      <c r="C755" s="164"/>
      <c r="D755" s="164"/>
      <c r="E755" s="164"/>
      <c r="F755" s="164"/>
      <c r="G755" s="164"/>
    </row>
    <row r="756" s="125" customFormat="1" ht="16.5" customHeight="1" spans="1:7">
      <c r="A756" s="284" t="s">
        <v>663</v>
      </c>
      <c r="B756" s="285"/>
      <c r="C756" s="164"/>
      <c r="D756" s="164"/>
      <c r="E756" s="164"/>
      <c r="F756" s="164"/>
      <c r="G756" s="164"/>
    </row>
    <row r="757" s="125" customFormat="1" ht="16.5" customHeight="1" spans="1:7">
      <c r="A757" s="284" t="s">
        <v>664</v>
      </c>
      <c r="B757" s="285"/>
      <c r="C757" s="164"/>
      <c r="D757" s="164"/>
      <c r="E757" s="164"/>
      <c r="F757" s="164"/>
      <c r="G757" s="164"/>
    </row>
    <row r="758" s="125" customFormat="1" ht="16.5" customHeight="1" spans="1:7">
      <c r="A758" s="282" t="s">
        <v>665</v>
      </c>
      <c r="B758" s="285"/>
      <c r="C758" s="164"/>
      <c r="D758" s="164"/>
      <c r="E758" s="164"/>
      <c r="F758" s="164"/>
      <c r="G758" s="164"/>
    </row>
    <row r="759" s="125" customFormat="1" ht="16.5" customHeight="1" spans="1:7">
      <c r="A759" s="284" t="s">
        <v>666</v>
      </c>
      <c r="B759" s="285"/>
      <c r="C759" s="164"/>
      <c r="D759" s="164"/>
      <c r="E759" s="164"/>
      <c r="F759" s="164"/>
      <c r="G759" s="164"/>
    </row>
    <row r="760" s="125" customFormat="1" ht="16.5" customHeight="1" spans="1:7">
      <c r="A760" s="284" t="s">
        <v>667</v>
      </c>
      <c r="B760" s="281">
        <f>SUM(B761:B763)</f>
        <v>0</v>
      </c>
      <c r="C760" s="164"/>
      <c r="D760" s="164"/>
      <c r="E760" s="164"/>
      <c r="F760" s="164"/>
      <c r="G760" s="164"/>
    </row>
    <row r="761" s="125" customFormat="1" ht="16.5" customHeight="1" spans="1:7">
      <c r="A761" s="284" t="s">
        <v>668</v>
      </c>
      <c r="B761" s="285"/>
      <c r="C761" s="164"/>
      <c r="D761" s="164"/>
      <c r="E761" s="164"/>
      <c r="F761" s="164"/>
      <c r="G761" s="164"/>
    </row>
    <row r="762" s="125" customFormat="1" ht="16.5" customHeight="1" spans="1:7">
      <c r="A762" s="284" t="s">
        <v>669</v>
      </c>
      <c r="B762" s="285"/>
      <c r="C762" s="164"/>
      <c r="D762" s="164"/>
      <c r="E762" s="164"/>
      <c r="F762" s="164"/>
      <c r="G762" s="164"/>
    </row>
    <row r="763" s="125" customFormat="1" ht="16.5" customHeight="1" spans="1:7">
      <c r="A763" s="284" t="s">
        <v>670</v>
      </c>
      <c r="B763" s="285"/>
      <c r="C763" s="164"/>
      <c r="D763" s="164"/>
      <c r="E763" s="164"/>
      <c r="F763" s="164"/>
      <c r="G763" s="164"/>
    </row>
    <row r="764" s="125" customFormat="1" ht="16.5" customHeight="1" spans="1:7">
      <c r="A764" s="284" t="s">
        <v>671</v>
      </c>
      <c r="B764" s="281">
        <f>SUM(B765:B772)</f>
        <v>0</v>
      </c>
      <c r="C764" s="164"/>
      <c r="D764" s="164"/>
      <c r="E764" s="164"/>
      <c r="F764" s="164"/>
      <c r="G764" s="164"/>
    </row>
    <row r="765" s="125" customFormat="1" ht="16.5" customHeight="1" spans="1:7">
      <c r="A765" s="282" t="s">
        <v>672</v>
      </c>
      <c r="B765" s="285"/>
      <c r="C765" s="164"/>
      <c r="D765" s="164"/>
      <c r="E765" s="164"/>
      <c r="F765" s="164"/>
      <c r="G765" s="164"/>
    </row>
    <row r="766" s="125" customFormat="1" ht="16.5" customHeight="1" spans="1:7">
      <c r="A766" s="284" t="s">
        <v>673</v>
      </c>
      <c r="B766" s="285"/>
      <c r="C766" s="164"/>
      <c r="D766" s="164"/>
      <c r="E766" s="164"/>
      <c r="F766" s="164"/>
      <c r="G766" s="164"/>
    </row>
    <row r="767" s="125" customFormat="1" ht="16.5" customHeight="1" spans="1:7">
      <c r="A767" s="284" t="s">
        <v>674</v>
      </c>
      <c r="B767" s="285"/>
      <c r="C767" s="164"/>
      <c r="D767" s="164"/>
      <c r="E767" s="164"/>
      <c r="F767" s="164"/>
      <c r="G767" s="164"/>
    </row>
    <row r="768" s="125" customFormat="1" ht="16.5" customHeight="1" spans="1:7">
      <c r="A768" s="284" t="s">
        <v>675</v>
      </c>
      <c r="B768" s="285"/>
      <c r="C768" s="164"/>
      <c r="D768" s="164"/>
      <c r="E768" s="164"/>
      <c r="F768" s="164"/>
      <c r="G768" s="164"/>
    </row>
    <row r="769" s="125" customFormat="1" ht="16.5" customHeight="1" spans="1:7">
      <c r="A769" s="284" t="s">
        <v>676</v>
      </c>
      <c r="B769" s="285"/>
      <c r="C769" s="164"/>
      <c r="D769" s="164"/>
      <c r="E769" s="164"/>
      <c r="F769" s="164"/>
      <c r="G769" s="164"/>
    </row>
    <row r="770" s="125" customFormat="1" ht="16.5" customHeight="1" spans="1:7">
      <c r="A770" s="284" t="s">
        <v>677</v>
      </c>
      <c r="B770" s="285"/>
      <c r="C770" s="164"/>
      <c r="D770" s="164"/>
      <c r="E770" s="164"/>
      <c r="F770" s="164"/>
      <c r="G770" s="164"/>
    </row>
    <row r="771" s="125" customFormat="1" ht="16.5" customHeight="1" spans="1:7">
      <c r="A771" s="282" t="s">
        <v>678</v>
      </c>
      <c r="B771" s="285"/>
      <c r="C771" s="164"/>
      <c r="D771" s="164"/>
      <c r="E771" s="164"/>
      <c r="F771" s="164"/>
      <c r="G771" s="164"/>
    </row>
    <row r="772" s="125" customFormat="1" ht="16.5" customHeight="1" spans="1:7">
      <c r="A772" s="284" t="s">
        <v>679</v>
      </c>
      <c r="B772" s="285"/>
      <c r="C772" s="164"/>
      <c r="D772" s="164"/>
      <c r="E772" s="164"/>
      <c r="F772" s="164"/>
      <c r="G772" s="164"/>
    </row>
    <row r="773" s="125" customFormat="1" ht="16.5" customHeight="1" spans="1:7">
      <c r="A773" s="284" t="s">
        <v>680</v>
      </c>
      <c r="B773" s="281">
        <f>SUM(B774:B777)</f>
        <v>79.2</v>
      </c>
      <c r="C773" s="164"/>
      <c r="D773" s="164"/>
      <c r="E773" s="164"/>
      <c r="F773" s="164"/>
      <c r="G773" s="164"/>
    </row>
    <row r="774" s="125" customFormat="1" ht="16.5" customHeight="1" spans="1:7">
      <c r="A774" s="282" t="s">
        <v>681</v>
      </c>
      <c r="B774" s="285"/>
      <c r="C774" s="164"/>
      <c r="D774" s="164"/>
      <c r="E774" s="164"/>
      <c r="F774" s="164"/>
      <c r="G774" s="164"/>
    </row>
    <row r="775" s="125" customFormat="1" ht="16.5" customHeight="1" spans="1:7">
      <c r="A775" s="284" t="s">
        <v>682</v>
      </c>
      <c r="B775" s="285">
        <v>79.2</v>
      </c>
      <c r="C775" s="164"/>
      <c r="D775" s="164"/>
      <c r="E775" s="164"/>
      <c r="F775" s="164"/>
      <c r="G775" s="164"/>
    </row>
    <row r="776" s="125" customFormat="1" ht="16.5" customHeight="1" spans="1:7">
      <c r="A776" s="284" t="s">
        <v>683</v>
      </c>
      <c r="B776" s="285"/>
      <c r="C776" s="164"/>
      <c r="D776" s="164"/>
      <c r="E776" s="164"/>
      <c r="F776" s="164"/>
      <c r="G776" s="164"/>
    </row>
    <row r="777" s="125" customFormat="1" ht="16.5" customHeight="1" spans="1:7">
      <c r="A777" s="282" t="s">
        <v>684</v>
      </c>
      <c r="B777" s="285"/>
      <c r="C777" s="164"/>
      <c r="D777" s="164"/>
      <c r="E777" s="164"/>
      <c r="F777" s="164"/>
      <c r="G777" s="164"/>
    </row>
    <row r="778" s="125" customFormat="1" ht="16.5" customHeight="1" spans="1:7">
      <c r="A778" s="284" t="s">
        <v>685</v>
      </c>
      <c r="B778" s="281">
        <f>SUM(B779:B784)</f>
        <v>2</v>
      </c>
      <c r="C778" s="164"/>
      <c r="D778" s="164"/>
      <c r="E778" s="164"/>
      <c r="F778" s="164"/>
      <c r="G778" s="164"/>
    </row>
    <row r="779" s="125" customFormat="1" ht="16.5" customHeight="1" spans="1:7">
      <c r="A779" s="282" t="s">
        <v>686</v>
      </c>
      <c r="B779" s="285">
        <v>2</v>
      </c>
      <c r="C779" s="164"/>
      <c r="D779" s="164"/>
      <c r="E779" s="164"/>
      <c r="F779" s="164"/>
      <c r="G779" s="164"/>
    </row>
    <row r="780" s="125" customFormat="1" ht="16.5" customHeight="1" spans="1:7">
      <c r="A780" s="284" t="s">
        <v>687</v>
      </c>
      <c r="B780" s="285"/>
      <c r="C780" s="164"/>
      <c r="D780" s="164"/>
      <c r="E780" s="164"/>
      <c r="F780" s="164"/>
      <c r="G780" s="164"/>
    </row>
    <row r="781" s="125" customFormat="1" ht="16.5" customHeight="1" spans="1:7">
      <c r="A781" s="282" t="s">
        <v>688</v>
      </c>
      <c r="B781" s="285"/>
      <c r="C781" s="164"/>
      <c r="D781" s="164"/>
      <c r="E781" s="164"/>
      <c r="F781" s="164"/>
      <c r="G781" s="164"/>
    </row>
    <row r="782" s="125" customFormat="1" ht="16.5" customHeight="1" spans="1:7">
      <c r="A782" s="284" t="s">
        <v>689</v>
      </c>
      <c r="B782" s="285"/>
      <c r="C782" s="164"/>
      <c r="D782" s="164"/>
      <c r="E782" s="164"/>
      <c r="F782" s="164"/>
      <c r="G782" s="164"/>
    </row>
    <row r="783" s="125" customFormat="1" ht="16.5" customHeight="1" spans="1:7">
      <c r="A783" s="284" t="s">
        <v>690</v>
      </c>
      <c r="B783" s="285"/>
      <c r="C783" s="164"/>
      <c r="D783" s="164"/>
      <c r="E783" s="164"/>
      <c r="F783" s="164"/>
      <c r="G783" s="164"/>
    </row>
    <row r="784" s="125" customFormat="1" ht="16.5" customHeight="1" spans="1:7">
      <c r="A784" s="284" t="s">
        <v>691</v>
      </c>
      <c r="B784" s="285"/>
      <c r="C784" s="164"/>
      <c r="D784" s="164"/>
      <c r="E784" s="164"/>
      <c r="F784" s="164"/>
      <c r="G784" s="164"/>
    </row>
    <row r="785" s="125" customFormat="1" ht="16.5" customHeight="1" spans="1:7">
      <c r="A785" s="284" t="s">
        <v>692</v>
      </c>
      <c r="B785" s="281">
        <f>SUM(B786:B790)</f>
        <v>0</v>
      </c>
      <c r="C785" s="164"/>
      <c r="D785" s="164"/>
      <c r="E785" s="164"/>
      <c r="F785" s="164"/>
      <c r="G785" s="164"/>
    </row>
    <row r="786" s="125" customFormat="1" ht="16.5" customHeight="1" spans="1:7">
      <c r="A786" s="284" t="s">
        <v>693</v>
      </c>
      <c r="B786" s="285"/>
      <c r="C786" s="164"/>
      <c r="D786" s="164"/>
      <c r="E786" s="164"/>
      <c r="F786" s="164"/>
      <c r="G786" s="164"/>
    </row>
    <row r="787" s="125" customFormat="1" ht="16.5" customHeight="1" spans="1:7">
      <c r="A787" s="282" t="s">
        <v>694</v>
      </c>
      <c r="B787" s="285"/>
      <c r="C787" s="164"/>
      <c r="D787" s="164"/>
      <c r="E787" s="164"/>
      <c r="F787" s="164"/>
      <c r="G787" s="164"/>
    </row>
    <row r="788" s="125" customFormat="1" ht="16.5" customHeight="1" spans="1:7">
      <c r="A788" s="284" t="s">
        <v>695</v>
      </c>
      <c r="B788" s="285"/>
      <c r="C788" s="164"/>
      <c r="D788" s="164"/>
      <c r="E788" s="164"/>
      <c r="F788" s="164"/>
      <c r="G788" s="164"/>
    </row>
    <row r="789" s="125" customFormat="1" ht="16.5" customHeight="1" spans="1:7">
      <c r="A789" s="282" t="s">
        <v>696</v>
      </c>
      <c r="B789" s="285"/>
      <c r="C789" s="164"/>
      <c r="D789" s="164"/>
      <c r="E789" s="164"/>
      <c r="F789" s="164"/>
      <c r="G789" s="164"/>
    </row>
    <row r="790" s="125" customFormat="1" ht="16.5" customHeight="1" spans="1:7">
      <c r="A790" s="284" t="s">
        <v>697</v>
      </c>
      <c r="B790" s="285"/>
      <c r="C790" s="164"/>
      <c r="D790" s="164"/>
      <c r="E790" s="164"/>
      <c r="F790" s="164"/>
      <c r="G790" s="164"/>
    </row>
    <row r="791" s="125" customFormat="1" ht="16.5" customHeight="1" spans="1:7">
      <c r="A791" s="282" t="s">
        <v>698</v>
      </c>
      <c r="B791" s="281">
        <f>SUM(B792:B793)</f>
        <v>0</v>
      </c>
      <c r="C791" s="164"/>
      <c r="D791" s="164"/>
      <c r="E791" s="164"/>
      <c r="F791" s="164"/>
      <c r="G791" s="164"/>
    </row>
    <row r="792" s="125" customFormat="1" ht="16.5" customHeight="1" spans="1:7">
      <c r="A792" s="284" t="s">
        <v>699</v>
      </c>
      <c r="B792" s="285"/>
      <c r="C792" s="164"/>
      <c r="D792" s="164"/>
      <c r="E792" s="164"/>
      <c r="F792" s="164"/>
      <c r="G792" s="164"/>
    </row>
    <row r="793" s="125" customFormat="1" ht="16.5" customHeight="1" spans="1:7">
      <c r="A793" s="284" t="s">
        <v>700</v>
      </c>
      <c r="B793" s="285"/>
      <c r="C793" s="164"/>
      <c r="D793" s="164"/>
      <c r="E793" s="164"/>
      <c r="F793" s="164"/>
      <c r="G793" s="164"/>
    </row>
    <row r="794" s="125" customFormat="1" ht="16.5" customHeight="1" spans="1:7">
      <c r="A794" s="284" t="s">
        <v>701</v>
      </c>
      <c r="B794" s="281">
        <f>SUM(B795:B796)</f>
        <v>0</v>
      </c>
      <c r="C794" s="164"/>
      <c r="D794" s="164"/>
      <c r="E794" s="164"/>
      <c r="F794" s="164"/>
      <c r="G794" s="164"/>
    </row>
    <row r="795" s="125" customFormat="1" ht="16.5" customHeight="1" spans="1:7">
      <c r="A795" s="284" t="s">
        <v>702</v>
      </c>
      <c r="B795" s="285"/>
      <c r="C795" s="164"/>
      <c r="D795" s="164"/>
      <c r="E795" s="164"/>
      <c r="F795" s="164"/>
      <c r="G795" s="164"/>
    </row>
    <row r="796" s="125" customFormat="1" ht="16.5" customHeight="1" spans="1:7">
      <c r="A796" s="284" t="s">
        <v>703</v>
      </c>
      <c r="B796" s="285"/>
      <c r="C796" s="164"/>
      <c r="D796" s="164"/>
      <c r="E796" s="164"/>
      <c r="F796" s="164"/>
      <c r="G796" s="164"/>
    </row>
    <row r="797" s="125" customFormat="1" ht="16.5" customHeight="1" spans="1:7">
      <c r="A797" s="284" t="s">
        <v>704</v>
      </c>
      <c r="B797" s="281">
        <f>B798</f>
        <v>0</v>
      </c>
      <c r="C797" s="164"/>
      <c r="D797" s="164"/>
      <c r="E797" s="164"/>
      <c r="F797" s="164"/>
      <c r="G797" s="164"/>
    </row>
    <row r="798" s="125" customFormat="1" ht="16.5" customHeight="1" spans="1:7">
      <c r="A798" s="284" t="s">
        <v>705</v>
      </c>
      <c r="B798" s="285"/>
      <c r="C798" s="164"/>
      <c r="D798" s="164"/>
      <c r="E798" s="164"/>
      <c r="F798" s="164"/>
      <c r="G798" s="164"/>
    </row>
    <row r="799" s="125" customFormat="1" ht="16.5" customHeight="1" spans="1:7">
      <c r="A799" s="284" t="s">
        <v>706</v>
      </c>
      <c r="B799" s="281">
        <f>B800</f>
        <v>0</v>
      </c>
      <c r="C799" s="164"/>
      <c r="D799" s="164"/>
      <c r="E799" s="164"/>
      <c r="F799" s="164"/>
      <c r="G799" s="164"/>
    </row>
    <row r="800" s="125" customFormat="1" ht="16.5" customHeight="1" spans="1:7">
      <c r="A800" s="284" t="s">
        <v>707</v>
      </c>
      <c r="B800" s="285"/>
      <c r="C800" s="164"/>
      <c r="D800" s="164"/>
      <c r="E800" s="164"/>
      <c r="F800" s="164"/>
      <c r="G800" s="164"/>
    </row>
    <row r="801" s="125" customFormat="1" ht="16.5" customHeight="1" spans="1:7">
      <c r="A801" s="284" t="s">
        <v>708</v>
      </c>
      <c r="B801" s="281">
        <f>SUM(B802:B806)</f>
        <v>0</v>
      </c>
      <c r="C801" s="164"/>
      <c r="D801" s="164"/>
      <c r="E801" s="164"/>
      <c r="F801" s="164"/>
      <c r="G801" s="164"/>
    </row>
    <row r="802" s="125" customFormat="1" ht="16.5" customHeight="1" spans="1:7">
      <c r="A802" s="284" t="s">
        <v>709</v>
      </c>
      <c r="B802" s="285"/>
      <c r="C802" s="164"/>
      <c r="D802" s="164"/>
      <c r="E802" s="164"/>
      <c r="F802" s="164"/>
      <c r="G802" s="164"/>
    </row>
    <row r="803" s="125" customFormat="1" ht="16.5" customHeight="1" spans="1:7">
      <c r="A803" s="284" t="s">
        <v>710</v>
      </c>
      <c r="B803" s="285"/>
      <c r="C803" s="164"/>
      <c r="D803" s="164"/>
      <c r="E803" s="164"/>
      <c r="F803" s="164"/>
      <c r="G803" s="164"/>
    </row>
    <row r="804" s="125" customFormat="1" ht="16.5" customHeight="1" spans="1:7">
      <c r="A804" s="284" t="s">
        <v>711</v>
      </c>
      <c r="B804" s="285"/>
      <c r="C804" s="164"/>
      <c r="D804" s="164"/>
      <c r="E804" s="164"/>
      <c r="F804" s="164"/>
      <c r="G804" s="164"/>
    </row>
    <row r="805" s="125" customFormat="1" ht="16.5" customHeight="1" spans="1:7">
      <c r="A805" s="284" t="s">
        <v>712</v>
      </c>
      <c r="B805" s="285"/>
      <c r="C805" s="164"/>
      <c r="D805" s="164"/>
      <c r="E805" s="164"/>
      <c r="F805" s="164"/>
      <c r="G805" s="164"/>
    </row>
    <row r="806" s="125" customFormat="1" ht="16.5" customHeight="1" spans="1:7">
      <c r="A806" s="282" t="s">
        <v>713</v>
      </c>
      <c r="B806" s="285"/>
      <c r="C806" s="164"/>
      <c r="D806" s="164"/>
      <c r="E806" s="164"/>
      <c r="F806" s="164"/>
      <c r="G806" s="164"/>
    </row>
    <row r="807" s="125" customFormat="1" ht="16.5" customHeight="1" spans="1:7">
      <c r="A807" s="284" t="s">
        <v>714</v>
      </c>
      <c r="B807" s="281">
        <f>B808</f>
        <v>0</v>
      </c>
      <c r="C807" s="164"/>
      <c r="D807" s="164"/>
      <c r="E807" s="164"/>
      <c r="F807" s="164"/>
      <c r="G807" s="164"/>
    </row>
    <row r="808" s="125" customFormat="1" ht="16.5" customHeight="1" spans="1:7">
      <c r="A808" s="284" t="s">
        <v>715</v>
      </c>
      <c r="B808" s="285"/>
      <c r="C808" s="164"/>
      <c r="D808" s="164"/>
      <c r="E808" s="164"/>
      <c r="F808" s="164"/>
      <c r="G808" s="164"/>
    </row>
    <row r="809" s="125" customFormat="1" ht="16.5" customHeight="1" spans="1:7">
      <c r="A809" s="284" t="s">
        <v>716</v>
      </c>
      <c r="B809" s="281">
        <f>B810</f>
        <v>0</v>
      </c>
      <c r="C809" s="164"/>
      <c r="D809" s="164"/>
      <c r="E809" s="164"/>
      <c r="F809" s="164"/>
      <c r="G809" s="164"/>
    </row>
    <row r="810" s="125" customFormat="1" ht="16.5" customHeight="1" spans="1:7">
      <c r="A810" s="284" t="s">
        <v>717</v>
      </c>
      <c r="B810" s="285"/>
      <c r="C810" s="164"/>
      <c r="D810" s="164"/>
      <c r="E810" s="164"/>
      <c r="F810" s="164"/>
      <c r="G810" s="164"/>
    </row>
    <row r="811" s="125" customFormat="1" ht="16.5" customHeight="1" spans="1:7">
      <c r="A811" s="282" t="s">
        <v>718</v>
      </c>
      <c r="B811" s="281">
        <f>SUM(B812:B825)</f>
        <v>0</v>
      </c>
      <c r="C811" s="164"/>
      <c r="D811" s="164"/>
      <c r="E811" s="164"/>
      <c r="F811" s="164"/>
      <c r="G811" s="164"/>
    </row>
    <row r="812" s="125" customFormat="1" ht="16.5" customHeight="1" spans="1:7">
      <c r="A812" s="284" t="s">
        <v>119</v>
      </c>
      <c r="B812" s="285"/>
      <c r="C812" s="164"/>
      <c r="D812" s="164"/>
      <c r="E812" s="164"/>
      <c r="F812" s="164"/>
      <c r="G812" s="164"/>
    </row>
    <row r="813" s="125" customFormat="1" ht="16.5" customHeight="1" spans="1:7">
      <c r="A813" s="284" t="s">
        <v>120</v>
      </c>
      <c r="B813" s="285"/>
      <c r="C813" s="164"/>
      <c r="D813" s="164"/>
      <c r="E813" s="164"/>
      <c r="F813" s="164"/>
      <c r="G813" s="164"/>
    </row>
    <row r="814" s="125" customFormat="1" ht="16.5" customHeight="1" spans="1:7">
      <c r="A814" s="284" t="s">
        <v>121</v>
      </c>
      <c r="B814" s="285"/>
      <c r="C814" s="164"/>
      <c r="D814" s="164"/>
      <c r="E814" s="164"/>
      <c r="F814" s="164"/>
      <c r="G814" s="164"/>
    </row>
    <row r="815" s="125" customFormat="1" ht="16.5" customHeight="1" spans="1:7">
      <c r="A815" s="284" t="s">
        <v>719</v>
      </c>
      <c r="B815" s="285"/>
      <c r="C815" s="164"/>
      <c r="D815" s="164"/>
      <c r="E815" s="164"/>
      <c r="F815" s="164"/>
      <c r="G815" s="164"/>
    </row>
    <row r="816" s="125" customFormat="1" ht="16.5" customHeight="1" spans="1:7">
      <c r="A816" s="282" t="s">
        <v>720</v>
      </c>
      <c r="B816" s="285"/>
      <c r="C816" s="164"/>
      <c r="D816" s="164"/>
      <c r="E816" s="164"/>
      <c r="F816" s="164"/>
      <c r="G816" s="164"/>
    </row>
    <row r="817" s="125" customFormat="1" ht="16.5" customHeight="1" spans="1:7">
      <c r="A817" s="284" t="s">
        <v>721</v>
      </c>
      <c r="B817" s="285"/>
      <c r="C817" s="164"/>
      <c r="D817" s="164"/>
      <c r="E817" s="164"/>
      <c r="F817" s="164"/>
      <c r="G817" s="164"/>
    </row>
    <row r="818" s="125" customFormat="1" ht="16.5" customHeight="1" spans="1:7">
      <c r="A818" s="279" t="s">
        <v>722</v>
      </c>
      <c r="B818" s="285"/>
      <c r="C818" s="164"/>
      <c r="D818" s="164"/>
      <c r="E818" s="164"/>
      <c r="F818" s="164"/>
      <c r="G818" s="164"/>
    </row>
    <row r="819" s="125" customFormat="1" ht="16.5" customHeight="1" spans="1:7">
      <c r="A819" s="282" t="s">
        <v>723</v>
      </c>
      <c r="B819" s="285"/>
      <c r="C819" s="164"/>
      <c r="D819" s="164"/>
      <c r="E819" s="164"/>
      <c r="F819" s="164"/>
      <c r="G819" s="164"/>
    </row>
    <row r="820" s="125" customFormat="1" ht="16.5" customHeight="1" spans="1:7">
      <c r="A820" s="284" t="s">
        <v>724</v>
      </c>
      <c r="B820" s="285"/>
      <c r="C820" s="164"/>
      <c r="D820" s="164"/>
      <c r="E820" s="164"/>
      <c r="F820" s="164"/>
      <c r="G820" s="164"/>
    </row>
    <row r="821" s="125" customFormat="1" ht="16.5" customHeight="1" spans="1:7">
      <c r="A821" s="284" t="s">
        <v>725</v>
      </c>
      <c r="B821" s="285"/>
      <c r="C821" s="164"/>
      <c r="D821" s="164"/>
      <c r="E821" s="164"/>
      <c r="F821" s="164"/>
      <c r="G821" s="164"/>
    </row>
    <row r="822" s="125" customFormat="1" ht="16.5" customHeight="1" spans="1:7">
      <c r="A822" s="284" t="s">
        <v>160</v>
      </c>
      <c r="B822" s="285"/>
      <c r="C822" s="164"/>
      <c r="D822" s="164"/>
      <c r="E822" s="164"/>
      <c r="F822" s="164"/>
      <c r="G822" s="164"/>
    </row>
    <row r="823" s="125" customFormat="1" ht="16.5" customHeight="1" spans="1:7">
      <c r="A823" s="284" t="s">
        <v>726</v>
      </c>
      <c r="B823" s="285"/>
      <c r="C823" s="164"/>
      <c r="D823" s="164"/>
      <c r="E823" s="164"/>
      <c r="F823" s="164"/>
      <c r="G823" s="164"/>
    </row>
    <row r="824" s="125" customFormat="1" ht="16.5" customHeight="1" spans="1:7">
      <c r="A824" s="284" t="s">
        <v>128</v>
      </c>
      <c r="B824" s="285"/>
      <c r="C824" s="164"/>
      <c r="D824" s="164"/>
      <c r="E824" s="164"/>
      <c r="F824" s="164"/>
      <c r="G824" s="164"/>
    </row>
    <row r="825" s="125" customFormat="1" ht="16.5" customHeight="1" spans="1:7">
      <c r="A825" s="284" t="s">
        <v>727</v>
      </c>
      <c r="B825" s="285"/>
      <c r="C825" s="164"/>
      <c r="D825" s="164"/>
      <c r="E825" s="164"/>
      <c r="F825" s="164"/>
      <c r="G825" s="164"/>
    </row>
    <row r="826" s="125" customFormat="1" ht="16.5" customHeight="1" spans="1:7">
      <c r="A826" s="284" t="s">
        <v>728</v>
      </c>
      <c r="B826" s="281">
        <f>B827</f>
        <v>16.6</v>
      </c>
      <c r="C826" s="164"/>
      <c r="D826" s="164"/>
      <c r="E826" s="164"/>
      <c r="F826" s="164"/>
      <c r="G826" s="164"/>
    </row>
    <row r="827" s="125" customFormat="1" ht="16.5" customHeight="1" spans="1:7">
      <c r="A827" s="284" t="s">
        <v>729</v>
      </c>
      <c r="B827" s="285">
        <v>16.6</v>
      </c>
      <c r="C827" s="164"/>
      <c r="D827" s="164"/>
      <c r="E827" s="164"/>
      <c r="F827" s="164"/>
      <c r="G827" s="164"/>
    </row>
    <row r="828" s="125" customFormat="1" ht="16.5" customHeight="1" spans="1:7">
      <c r="A828" s="284" t="s">
        <v>730</v>
      </c>
      <c r="B828" s="281">
        <f>B829+B840+B842+B845+B847+B849</f>
        <v>199.904823</v>
      </c>
      <c r="C828" s="164"/>
      <c r="D828" s="164"/>
      <c r="E828" s="164"/>
      <c r="F828" s="164"/>
      <c r="G828" s="164"/>
    </row>
    <row r="829" s="125" customFormat="1" ht="16.5" customHeight="1" spans="1:7">
      <c r="A829" s="284" t="s">
        <v>731</v>
      </c>
      <c r="B829" s="281">
        <f>SUM(B830:B839)</f>
        <v>77.212183</v>
      </c>
      <c r="C829" s="164"/>
      <c r="D829" s="164"/>
      <c r="E829" s="164"/>
      <c r="F829" s="164"/>
      <c r="G829" s="164"/>
    </row>
    <row r="830" s="125" customFormat="1" ht="16.5" customHeight="1" spans="1:7">
      <c r="A830" s="282" t="s">
        <v>119</v>
      </c>
      <c r="B830" s="285"/>
      <c r="C830" s="164"/>
      <c r="D830" s="164"/>
      <c r="E830" s="164"/>
      <c r="F830" s="164"/>
      <c r="G830" s="164"/>
    </row>
    <row r="831" s="125" customFormat="1" ht="16.5" customHeight="1" spans="1:7">
      <c r="A831" s="284" t="s">
        <v>120</v>
      </c>
      <c r="B831" s="285"/>
      <c r="C831" s="164"/>
      <c r="D831" s="164"/>
      <c r="E831" s="164"/>
      <c r="F831" s="164"/>
      <c r="G831" s="164"/>
    </row>
    <row r="832" s="125" customFormat="1" ht="16.5" customHeight="1" spans="1:7">
      <c r="A832" s="282" t="s">
        <v>121</v>
      </c>
      <c r="B832" s="285"/>
      <c r="C832" s="164"/>
      <c r="D832" s="164"/>
      <c r="E832" s="164"/>
      <c r="F832" s="164"/>
      <c r="G832" s="164"/>
    </row>
    <row r="833" s="125" customFormat="1" ht="16.5" customHeight="1" spans="1:7">
      <c r="A833" s="284" t="s">
        <v>732</v>
      </c>
      <c r="B833" s="285">
        <v>77.212183</v>
      </c>
      <c r="C833" s="164"/>
      <c r="D833" s="164"/>
      <c r="E833" s="164"/>
      <c r="F833" s="164"/>
      <c r="G833" s="164"/>
    </row>
    <row r="834" s="125" customFormat="1" ht="16.5" customHeight="1" spans="1:7">
      <c r="A834" s="284" t="s">
        <v>733</v>
      </c>
      <c r="B834" s="285"/>
      <c r="C834" s="164"/>
      <c r="D834" s="164"/>
      <c r="E834" s="164"/>
      <c r="F834" s="164"/>
      <c r="G834" s="164"/>
    </row>
    <row r="835" s="125" customFormat="1" ht="16.5" customHeight="1" spans="1:7">
      <c r="A835" s="282" t="s">
        <v>734</v>
      </c>
      <c r="B835" s="285"/>
      <c r="C835" s="164"/>
      <c r="D835" s="164"/>
      <c r="E835" s="164"/>
      <c r="F835" s="164"/>
      <c r="G835" s="164"/>
    </row>
    <row r="836" s="125" customFormat="1" ht="16.5" customHeight="1" spans="1:7">
      <c r="A836" s="284" t="s">
        <v>735</v>
      </c>
      <c r="B836" s="285"/>
      <c r="C836" s="164"/>
      <c r="D836" s="164"/>
      <c r="E836" s="164"/>
      <c r="F836" s="164"/>
      <c r="G836" s="164"/>
    </row>
    <row r="837" s="125" customFormat="1" ht="16.5" customHeight="1" spans="1:7">
      <c r="A837" s="282" t="s">
        <v>736</v>
      </c>
      <c r="B837" s="285"/>
      <c r="C837" s="164"/>
      <c r="D837" s="164"/>
      <c r="E837" s="164"/>
      <c r="F837" s="164"/>
      <c r="G837" s="164"/>
    </row>
    <row r="838" s="125" customFormat="1" ht="16.5" customHeight="1" spans="1:7">
      <c r="A838" s="284" t="s">
        <v>737</v>
      </c>
      <c r="B838" s="285"/>
      <c r="C838" s="164"/>
      <c r="D838" s="164"/>
      <c r="E838" s="164"/>
      <c r="F838" s="164"/>
      <c r="G838" s="164"/>
    </row>
    <row r="839" s="125" customFormat="1" ht="16.5" customHeight="1" spans="1:7">
      <c r="A839" s="282" t="s">
        <v>738</v>
      </c>
      <c r="B839" s="285"/>
      <c r="C839" s="164"/>
      <c r="D839" s="164"/>
      <c r="E839" s="164"/>
      <c r="F839" s="164"/>
      <c r="G839" s="164"/>
    </row>
    <row r="840" s="125" customFormat="1" ht="16.5" customHeight="1" spans="1:7">
      <c r="A840" s="284" t="s">
        <v>739</v>
      </c>
      <c r="B840" s="281">
        <f>B841</f>
        <v>0</v>
      </c>
      <c r="C840" s="164"/>
      <c r="D840" s="164"/>
      <c r="E840" s="164"/>
      <c r="F840" s="164"/>
      <c r="G840" s="164"/>
    </row>
    <row r="841" s="125" customFormat="1" ht="16.5" customHeight="1" spans="1:7">
      <c r="A841" s="284" t="s">
        <v>740</v>
      </c>
      <c r="B841" s="285"/>
      <c r="C841" s="164"/>
      <c r="D841" s="164"/>
      <c r="E841" s="164"/>
      <c r="F841" s="164"/>
      <c r="G841" s="164"/>
    </row>
    <row r="842" s="125" customFormat="1" ht="16.5" customHeight="1" spans="1:7">
      <c r="A842" s="284" t="s">
        <v>741</v>
      </c>
      <c r="B842" s="281">
        <f>SUM(B843:B844)</f>
        <v>0</v>
      </c>
      <c r="C842" s="164"/>
      <c r="D842" s="164"/>
      <c r="E842" s="164"/>
      <c r="F842" s="164"/>
      <c r="G842" s="164"/>
    </row>
    <row r="843" s="125" customFormat="1" ht="16.5" customHeight="1" spans="1:7">
      <c r="A843" s="284" t="s">
        <v>742</v>
      </c>
      <c r="B843" s="285"/>
      <c r="C843" s="164"/>
      <c r="D843" s="164"/>
      <c r="E843" s="164"/>
      <c r="F843" s="164"/>
      <c r="G843" s="164"/>
    </row>
    <row r="844" s="125" customFormat="1" ht="16.5" customHeight="1" spans="1:7">
      <c r="A844" s="284" t="s">
        <v>743</v>
      </c>
      <c r="B844" s="285"/>
      <c r="C844" s="164"/>
      <c r="D844" s="164"/>
      <c r="E844" s="164"/>
      <c r="F844" s="164"/>
      <c r="G844" s="164"/>
    </row>
    <row r="845" s="125" customFormat="1" ht="16.5" customHeight="1" spans="1:7">
      <c r="A845" s="284" t="s">
        <v>744</v>
      </c>
      <c r="B845" s="281">
        <f t="shared" ref="B845:B849" si="1">B846</f>
        <v>103.51864</v>
      </c>
      <c r="C845" s="164"/>
      <c r="D845" s="164"/>
      <c r="E845" s="164"/>
      <c r="F845" s="164"/>
      <c r="G845" s="164"/>
    </row>
    <row r="846" s="125" customFormat="1" ht="16.5" customHeight="1" spans="1:7">
      <c r="A846" s="284" t="s">
        <v>745</v>
      </c>
      <c r="B846" s="285">
        <v>103.51864</v>
      </c>
      <c r="C846" s="164"/>
      <c r="D846" s="164"/>
      <c r="E846" s="164"/>
      <c r="F846" s="164"/>
      <c r="G846" s="164"/>
    </row>
    <row r="847" s="125" customFormat="1" ht="16.5" customHeight="1" spans="1:7">
      <c r="A847" s="284" t="s">
        <v>746</v>
      </c>
      <c r="B847" s="281">
        <f t="shared" si="1"/>
        <v>0</v>
      </c>
      <c r="C847" s="164"/>
      <c r="D847" s="164"/>
      <c r="E847" s="164"/>
      <c r="F847" s="164"/>
      <c r="G847" s="164"/>
    </row>
    <row r="848" s="125" customFormat="1" ht="16.5" customHeight="1" spans="1:7">
      <c r="A848" s="284" t="s">
        <v>747</v>
      </c>
      <c r="B848" s="285"/>
      <c r="C848" s="164"/>
      <c r="D848" s="164"/>
      <c r="E848" s="164"/>
      <c r="F848" s="164"/>
      <c r="G848" s="164"/>
    </row>
    <row r="849" s="125" customFormat="1" ht="16.5" customHeight="1" spans="1:7">
      <c r="A849" s="284" t="s">
        <v>748</v>
      </c>
      <c r="B849" s="281">
        <f t="shared" si="1"/>
        <v>19.174</v>
      </c>
      <c r="C849" s="164"/>
      <c r="D849" s="164"/>
      <c r="E849" s="164"/>
      <c r="F849" s="164"/>
      <c r="G849" s="164"/>
    </row>
    <row r="850" s="125" customFormat="1" ht="16.5" customHeight="1" spans="1:7">
      <c r="A850" s="284" t="s">
        <v>749</v>
      </c>
      <c r="B850" s="285">
        <v>19.174</v>
      </c>
      <c r="C850" s="164"/>
      <c r="D850" s="164"/>
      <c r="E850" s="164"/>
      <c r="F850" s="164"/>
      <c r="G850" s="164"/>
    </row>
    <row r="851" s="125" customFormat="1" ht="16.5" customHeight="1" spans="1:7">
      <c r="A851" s="284" t="s">
        <v>750</v>
      </c>
      <c r="B851" s="281">
        <f>B852+B878+B903+B931+B942+B949+B956+B959</f>
        <v>1722.589485</v>
      </c>
      <c r="C851" s="164"/>
      <c r="D851" s="164"/>
      <c r="E851" s="164"/>
      <c r="F851" s="164"/>
      <c r="G851" s="164"/>
    </row>
    <row r="852" s="125" customFormat="1" ht="16.5" customHeight="1" spans="1:7">
      <c r="A852" s="282" t="s">
        <v>751</v>
      </c>
      <c r="B852" s="281">
        <f>SUM(B853:B877)</f>
        <v>794.131582</v>
      </c>
      <c r="C852" s="164"/>
      <c r="D852" s="164"/>
      <c r="E852" s="164"/>
      <c r="F852" s="164"/>
      <c r="G852" s="164"/>
    </row>
    <row r="853" s="125" customFormat="1" ht="16.5" customHeight="1" spans="1:7">
      <c r="A853" s="284" t="s">
        <v>119</v>
      </c>
      <c r="B853" s="285"/>
      <c r="C853" s="164"/>
      <c r="D853" s="164"/>
      <c r="E853" s="164"/>
      <c r="F853" s="164"/>
      <c r="G853" s="164"/>
    </row>
    <row r="854" s="125" customFormat="1" ht="16.5" customHeight="1" spans="1:7">
      <c r="A854" s="284" t="s">
        <v>120</v>
      </c>
      <c r="B854" s="285"/>
      <c r="C854" s="164"/>
      <c r="D854" s="164"/>
      <c r="E854" s="164"/>
      <c r="F854" s="164"/>
      <c r="G854" s="164"/>
    </row>
    <row r="855" s="125" customFormat="1" ht="16.5" customHeight="1" spans="1:7">
      <c r="A855" s="284" t="s">
        <v>121</v>
      </c>
      <c r="B855" s="285"/>
      <c r="C855" s="164"/>
      <c r="D855" s="164"/>
      <c r="E855" s="164"/>
      <c r="F855" s="164"/>
      <c r="G855" s="164"/>
    </row>
    <row r="856" s="125" customFormat="1" ht="16.5" customHeight="1" spans="1:7">
      <c r="A856" s="282" t="s">
        <v>128</v>
      </c>
      <c r="B856" s="285">
        <v>101.527133</v>
      </c>
      <c r="C856" s="164"/>
      <c r="D856" s="164"/>
      <c r="E856" s="164"/>
      <c r="F856" s="164"/>
      <c r="G856" s="164"/>
    </row>
    <row r="857" s="125" customFormat="1" ht="16.5" customHeight="1" spans="1:7">
      <c r="A857" s="282" t="s">
        <v>752</v>
      </c>
      <c r="B857" s="285">
        <v>0</v>
      </c>
      <c r="C857" s="164"/>
      <c r="D857" s="164"/>
      <c r="E857" s="164"/>
      <c r="F857" s="164"/>
      <c r="G857" s="164"/>
    </row>
    <row r="858" s="125" customFormat="1" ht="16.5" customHeight="1" spans="1:7">
      <c r="A858" s="284" t="s">
        <v>753</v>
      </c>
      <c r="B858" s="285">
        <v>0</v>
      </c>
      <c r="C858" s="164"/>
      <c r="D858" s="164"/>
      <c r="E858" s="164"/>
      <c r="F858" s="164"/>
      <c r="G858" s="164"/>
    </row>
    <row r="859" s="125" customFormat="1" ht="16.5" customHeight="1" spans="1:7">
      <c r="A859" s="284" t="s">
        <v>754</v>
      </c>
      <c r="B859" s="285">
        <v>4.6</v>
      </c>
      <c r="C859" s="164"/>
      <c r="D859" s="164"/>
      <c r="E859" s="164"/>
      <c r="F859" s="164"/>
      <c r="G859" s="164"/>
    </row>
    <row r="860" s="125" customFormat="1" ht="16.5" customHeight="1" spans="1:7">
      <c r="A860" s="284" t="s">
        <v>755</v>
      </c>
      <c r="B860" s="285">
        <v>0</v>
      </c>
      <c r="C860" s="164"/>
      <c r="D860" s="164"/>
      <c r="E860" s="164"/>
      <c r="F860" s="164"/>
      <c r="G860" s="164"/>
    </row>
    <row r="861" s="125" customFormat="1" ht="16.5" customHeight="1" spans="1:7">
      <c r="A861" s="284" t="s">
        <v>756</v>
      </c>
      <c r="B861" s="285">
        <v>0</v>
      </c>
      <c r="C861" s="164"/>
      <c r="D861" s="164"/>
      <c r="E861" s="164"/>
      <c r="F861" s="164"/>
      <c r="G861" s="164"/>
    </row>
    <row r="862" s="125" customFormat="1" ht="16.5" customHeight="1" spans="1:7">
      <c r="A862" s="284" t="s">
        <v>757</v>
      </c>
      <c r="B862" s="285">
        <v>0</v>
      </c>
      <c r="C862" s="164"/>
      <c r="D862" s="164"/>
      <c r="E862" s="164"/>
      <c r="F862" s="164"/>
      <c r="G862" s="164"/>
    </row>
    <row r="863" s="125" customFormat="1" ht="16.5" customHeight="1" spans="1:7">
      <c r="A863" s="282" t="s">
        <v>758</v>
      </c>
      <c r="B863" s="285">
        <v>11.46</v>
      </c>
      <c r="C863" s="164"/>
      <c r="D863" s="164"/>
      <c r="E863" s="164"/>
      <c r="F863" s="164"/>
      <c r="G863" s="164"/>
    </row>
    <row r="864" s="125" customFormat="1" ht="16.5" customHeight="1" spans="1:7">
      <c r="A864" s="284" t="s">
        <v>759</v>
      </c>
      <c r="B864" s="285">
        <v>0</v>
      </c>
      <c r="C864" s="164"/>
      <c r="D864" s="164"/>
      <c r="E864" s="164"/>
      <c r="F864" s="164"/>
      <c r="G864" s="164"/>
    </row>
    <row r="865" s="125" customFormat="1" ht="16.5" customHeight="1" spans="1:7">
      <c r="A865" s="284" t="s">
        <v>760</v>
      </c>
      <c r="B865" s="285">
        <v>0</v>
      </c>
      <c r="C865" s="164"/>
      <c r="D865" s="164"/>
      <c r="E865" s="164"/>
      <c r="F865" s="164"/>
      <c r="G865" s="164"/>
    </row>
    <row r="866" s="125" customFormat="1" ht="16.5" customHeight="1" spans="1:7">
      <c r="A866" s="284" t="s">
        <v>761</v>
      </c>
      <c r="B866" s="285">
        <v>0</v>
      </c>
      <c r="C866" s="164"/>
      <c r="D866" s="164"/>
      <c r="E866" s="164"/>
      <c r="F866" s="164"/>
      <c r="G866" s="164"/>
    </row>
    <row r="867" s="125" customFormat="1" ht="16.5" customHeight="1" spans="1:7">
      <c r="A867" s="282" t="s">
        <v>762</v>
      </c>
      <c r="B867" s="285">
        <v>0</v>
      </c>
      <c r="C867" s="164"/>
      <c r="D867" s="164"/>
      <c r="E867" s="164"/>
      <c r="F867" s="164"/>
      <c r="G867" s="164"/>
    </row>
    <row r="868" s="125" customFormat="1" ht="16.5" customHeight="1" spans="1:7">
      <c r="A868" s="284" t="s">
        <v>763</v>
      </c>
      <c r="B868" s="285">
        <v>552.503984</v>
      </c>
      <c r="C868" s="164"/>
      <c r="D868" s="164"/>
      <c r="E868" s="164"/>
      <c r="F868" s="164"/>
      <c r="G868" s="164"/>
    </row>
    <row r="869" s="125" customFormat="1" ht="16.5" customHeight="1" spans="1:7">
      <c r="A869" s="284" t="s">
        <v>764</v>
      </c>
      <c r="B869" s="285">
        <v>13.5</v>
      </c>
      <c r="C869" s="164"/>
      <c r="D869" s="164"/>
      <c r="E869" s="164"/>
      <c r="F869" s="164"/>
      <c r="G869" s="164"/>
    </row>
    <row r="870" s="125" customFormat="1" ht="16.5" customHeight="1" spans="1:7">
      <c r="A870" s="284" t="s">
        <v>765</v>
      </c>
      <c r="B870" s="285">
        <v>0</v>
      </c>
      <c r="C870" s="164"/>
      <c r="D870" s="164"/>
      <c r="E870" s="164"/>
      <c r="F870" s="164"/>
      <c r="G870" s="164"/>
    </row>
    <row r="871" s="125" customFormat="1" ht="16.5" customHeight="1" spans="1:7">
      <c r="A871" s="282" t="s">
        <v>766</v>
      </c>
      <c r="B871" s="285">
        <v>0</v>
      </c>
      <c r="C871" s="164"/>
      <c r="D871" s="164"/>
      <c r="E871" s="164"/>
      <c r="F871" s="164"/>
      <c r="G871" s="164"/>
    </row>
    <row r="872" s="125" customFormat="1" ht="16.5" customHeight="1" spans="1:7">
      <c r="A872" s="284" t="s">
        <v>767</v>
      </c>
      <c r="B872" s="285">
        <v>0</v>
      </c>
      <c r="C872" s="164"/>
      <c r="D872" s="164"/>
      <c r="E872" s="164"/>
      <c r="F872" s="164"/>
      <c r="G872" s="164"/>
    </row>
    <row r="873" s="125" customFormat="1" ht="16.5" customHeight="1" spans="1:7">
      <c r="A873" s="284" t="s">
        <v>768</v>
      </c>
      <c r="B873" s="285">
        <v>0</v>
      </c>
      <c r="C873" s="164"/>
      <c r="D873" s="164"/>
      <c r="E873" s="164"/>
      <c r="F873" s="164"/>
      <c r="G873" s="164"/>
    </row>
    <row r="874" s="125" customFormat="1" ht="16.5" customHeight="1" spans="1:7">
      <c r="A874" s="284" t="s">
        <v>769</v>
      </c>
      <c r="B874" s="285">
        <v>0</v>
      </c>
      <c r="C874" s="164"/>
      <c r="D874" s="164"/>
      <c r="E874" s="164"/>
      <c r="F874" s="164"/>
      <c r="G874" s="164"/>
    </row>
    <row r="875" s="125" customFormat="1" ht="16.5" customHeight="1" spans="1:7">
      <c r="A875" s="282" t="s">
        <v>770</v>
      </c>
      <c r="B875" s="285">
        <v>0</v>
      </c>
      <c r="C875" s="164"/>
      <c r="D875" s="164"/>
      <c r="E875" s="164"/>
      <c r="F875" s="164"/>
      <c r="G875" s="164"/>
    </row>
    <row r="876" s="125" customFormat="1" ht="16.5" customHeight="1" spans="1:7">
      <c r="A876" s="284" t="s">
        <v>771</v>
      </c>
      <c r="B876" s="285">
        <v>8.5</v>
      </c>
      <c r="C876" s="164"/>
      <c r="D876" s="164"/>
      <c r="E876" s="164"/>
      <c r="F876" s="164"/>
      <c r="G876" s="164"/>
    </row>
    <row r="877" s="125" customFormat="1" ht="16.5" customHeight="1" spans="1:7">
      <c r="A877" s="284" t="s">
        <v>772</v>
      </c>
      <c r="B877" s="285">
        <v>102.040465</v>
      </c>
      <c r="C877" s="164"/>
      <c r="D877" s="164"/>
      <c r="E877" s="164"/>
      <c r="F877" s="164"/>
      <c r="G877" s="164"/>
    </row>
    <row r="878" s="125" customFormat="1" ht="16.5" customHeight="1" spans="1:7">
      <c r="A878" s="284" t="s">
        <v>773</v>
      </c>
      <c r="B878" s="281">
        <f>SUM(B879:B902)</f>
        <v>10</v>
      </c>
      <c r="C878" s="164"/>
      <c r="D878" s="164"/>
      <c r="E878" s="164"/>
      <c r="F878" s="164"/>
      <c r="G878" s="164"/>
    </row>
    <row r="879" s="125" customFormat="1" ht="16.5" customHeight="1" spans="1:7">
      <c r="A879" s="284" t="s">
        <v>119</v>
      </c>
      <c r="B879" s="285"/>
      <c r="C879" s="164"/>
      <c r="D879" s="164"/>
      <c r="E879" s="164"/>
      <c r="F879" s="164"/>
      <c r="G879" s="164"/>
    </row>
    <row r="880" s="125" customFormat="1" ht="16.5" customHeight="1" spans="1:7">
      <c r="A880" s="284" t="s">
        <v>120</v>
      </c>
      <c r="B880" s="285"/>
      <c r="C880" s="164"/>
      <c r="D880" s="164"/>
      <c r="E880" s="164"/>
      <c r="F880" s="164"/>
      <c r="G880" s="164"/>
    </row>
    <row r="881" s="125" customFormat="1" ht="16.5" customHeight="1" spans="1:7">
      <c r="A881" s="282" t="s">
        <v>121</v>
      </c>
      <c r="B881" s="285"/>
      <c r="C881" s="164"/>
      <c r="D881" s="164"/>
      <c r="E881" s="164"/>
      <c r="F881" s="164"/>
      <c r="G881" s="164"/>
    </row>
    <row r="882" s="125" customFormat="1" ht="16.5" customHeight="1" spans="1:7">
      <c r="A882" s="284" t="s">
        <v>774</v>
      </c>
      <c r="B882" s="285"/>
      <c r="C882" s="164"/>
      <c r="D882" s="164"/>
      <c r="E882" s="164"/>
      <c r="F882" s="164"/>
      <c r="G882" s="164"/>
    </row>
    <row r="883" s="125" customFormat="1" ht="16.5" customHeight="1" spans="1:7">
      <c r="A883" s="284" t="s">
        <v>775</v>
      </c>
      <c r="B883" s="285">
        <v>10</v>
      </c>
      <c r="C883" s="164"/>
      <c r="D883" s="164"/>
      <c r="E883" s="164"/>
      <c r="F883" s="164"/>
      <c r="G883" s="164"/>
    </row>
    <row r="884" s="125" customFormat="1" ht="16.5" customHeight="1" spans="1:7">
      <c r="A884" s="282" t="s">
        <v>776</v>
      </c>
      <c r="B884" s="285"/>
      <c r="C884" s="164"/>
      <c r="D884" s="164"/>
      <c r="E884" s="164"/>
      <c r="F884" s="164"/>
      <c r="G884" s="164"/>
    </row>
    <row r="885" s="125" customFormat="1" ht="16.5" customHeight="1" spans="1:7">
      <c r="A885" s="284" t="s">
        <v>777</v>
      </c>
      <c r="B885" s="285"/>
      <c r="C885" s="164"/>
      <c r="D885" s="164"/>
      <c r="E885" s="164"/>
      <c r="F885" s="164"/>
      <c r="G885" s="164"/>
    </row>
    <row r="886" s="125" customFormat="1" ht="16.5" customHeight="1" spans="1:7">
      <c r="A886" s="279" t="s">
        <v>778</v>
      </c>
      <c r="B886" s="285"/>
      <c r="C886" s="164"/>
      <c r="D886" s="164"/>
      <c r="E886" s="164"/>
      <c r="F886" s="164"/>
      <c r="G886" s="164"/>
    </row>
    <row r="887" s="125" customFormat="1" ht="16.5" customHeight="1" spans="1:7">
      <c r="A887" s="282" t="s">
        <v>779</v>
      </c>
      <c r="B887" s="285"/>
      <c r="C887" s="164"/>
      <c r="D887" s="164"/>
      <c r="E887" s="164"/>
      <c r="F887" s="164"/>
      <c r="G887" s="164"/>
    </row>
    <row r="888" s="125" customFormat="1" ht="16.5" customHeight="1" spans="1:7">
      <c r="A888" s="284" t="s">
        <v>780</v>
      </c>
      <c r="B888" s="285"/>
      <c r="C888" s="164"/>
      <c r="D888" s="164"/>
      <c r="E888" s="164"/>
      <c r="F888" s="164"/>
      <c r="G888" s="164"/>
    </row>
    <row r="889" s="125" customFormat="1" ht="16.5" customHeight="1" spans="1:7">
      <c r="A889" s="284" t="s">
        <v>781</v>
      </c>
      <c r="B889" s="285"/>
      <c r="C889" s="164"/>
      <c r="D889" s="164"/>
      <c r="E889" s="164"/>
      <c r="F889" s="164"/>
      <c r="G889" s="164"/>
    </row>
    <row r="890" s="125" customFormat="1" ht="16.5" customHeight="1" spans="1:7">
      <c r="A890" s="284" t="s">
        <v>782</v>
      </c>
      <c r="B890" s="285"/>
      <c r="C890" s="164"/>
      <c r="D890" s="164"/>
      <c r="E890" s="164"/>
      <c r="F890" s="164"/>
      <c r="G890" s="164"/>
    </row>
    <row r="891" s="125" customFormat="1" ht="16.5" customHeight="1" spans="1:7">
      <c r="A891" s="284" t="s">
        <v>783</v>
      </c>
      <c r="B891" s="285"/>
      <c r="C891" s="164"/>
      <c r="D891" s="164"/>
      <c r="E891" s="164"/>
      <c r="F891" s="164"/>
      <c r="G891" s="164"/>
    </row>
    <row r="892" s="125" customFormat="1" ht="16.5" customHeight="1" spans="1:7">
      <c r="A892" s="284" t="s">
        <v>784</v>
      </c>
      <c r="B892" s="285"/>
      <c r="C892" s="164"/>
      <c r="D892" s="164"/>
      <c r="E892" s="164"/>
      <c r="F892" s="164"/>
      <c r="G892" s="164"/>
    </row>
    <row r="893" s="125" customFormat="1" ht="16.5" customHeight="1" spans="1:7">
      <c r="A893" s="284" t="s">
        <v>785</v>
      </c>
      <c r="B893" s="285"/>
      <c r="C893" s="164"/>
      <c r="D893" s="164"/>
      <c r="E893" s="164"/>
      <c r="F893" s="164"/>
      <c r="G893" s="164"/>
    </row>
    <row r="894" s="125" customFormat="1" ht="16.5" customHeight="1" spans="1:7">
      <c r="A894" s="284" t="s">
        <v>786</v>
      </c>
      <c r="B894" s="285"/>
      <c r="C894" s="164"/>
      <c r="D894" s="164"/>
      <c r="E894" s="164"/>
      <c r="F894" s="164"/>
      <c r="G894" s="164"/>
    </row>
    <row r="895" s="125" customFormat="1" ht="16.5" customHeight="1" spans="1:7">
      <c r="A895" s="284" t="s">
        <v>787</v>
      </c>
      <c r="B895" s="285"/>
      <c r="C895" s="164"/>
      <c r="D895" s="164"/>
      <c r="E895" s="164"/>
      <c r="F895" s="164"/>
      <c r="G895" s="164"/>
    </row>
    <row r="896" s="125" customFormat="1" ht="16.5" customHeight="1" spans="1:7">
      <c r="A896" s="284" t="s">
        <v>788</v>
      </c>
      <c r="B896" s="285"/>
      <c r="C896" s="164"/>
      <c r="D896" s="164"/>
      <c r="E896" s="164"/>
      <c r="F896" s="164"/>
      <c r="G896" s="164"/>
    </row>
    <row r="897" s="125" customFormat="1" ht="16.5" customHeight="1" spans="1:7">
      <c r="A897" s="284" t="s">
        <v>789</v>
      </c>
      <c r="B897" s="285"/>
      <c r="C897" s="164"/>
      <c r="D897" s="164"/>
      <c r="E897" s="164"/>
      <c r="F897" s="164"/>
      <c r="G897" s="164"/>
    </row>
    <row r="898" s="125" customFormat="1" ht="16.5" customHeight="1" spans="1:7">
      <c r="A898" s="284" t="s">
        <v>790</v>
      </c>
      <c r="B898" s="285"/>
      <c r="C898" s="164"/>
      <c r="D898" s="164"/>
      <c r="E898" s="164"/>
      <c r="F898" s="164"/>
      <c r="G898" s="164"/>
    </row>
    <row r="899" s="125" customFormat="1" ht="16.5" customHeight="1" spans="1:7">
      <c r="A899" s="284" t="s">
        <v>791</v>
      </c>
      <c r="B899" s="285"/>
      <c r="C899" s="164"/>
      <c r="D899" s="164"/>
      <c r="E899" s="164"/>
      <c r="F899" s="164"/>
      <c r="G899" s="164"/>
    </row>
    <row r="900" s="125" customFormat="1" ht="16.5" customHeight="1" spans="1:7">
      <c r="A900" s="284" t="s">
        <v>792</v>
      </c>
      <c r="B900" s="285"/>
      <c r="C900" s="164"/>
      <c r="D900" s="164"/>
      <c r="E900" s="164"/>
      <c r="F900" s="164"/>
      <c r="G900" s="164"/>
    </row>
    <row r="901" s="125" customFormat="1" ht="16.5" customHeight="1" spans="1:7">
      <c r="A901" s="284" t="s">
        <v>758</v>
      </c>
      <c r="B901" s="285"/>
      <c r="C901" s="164"/>
      <c r="D901" s="164"/>
      <c r="E901" s="164"/>
      <c r="F901" s="164"/>
      <c r="G901" s="164"/>
    </row>
    <row r="902" s="125" customFormat="1" ht="16.5" customHeight="1" spans="1:7">
      <c r="A902" s="284" t="s">
        <v>793</v>
      </c>
      <c r="B902" s="285"/>
      <c r="C902" s="164"/>
      <c r="D902" s="164"/>
      <c r="E902" s="164"/>
      <c r="F902" s="164"/>
      <c r="G902" s="164"/>
    </row>
    <row r="903" s="125" customFormat="1" ht="16.5" customHeight="1" spans="1:7">
      <c r="A903" s="284" t="s">
        <v>794</v>
      </c>
      <c r="B903" s="281">
        <f>SUM(B904:B930)</f>
        <v>17.213579</v>
      </c>
      <c r="C903" s="164"/>
      <c r="D903" s="164"/>
      <c r="E903" s="164"/>
      <c r="F903" s="164"/>
      <c r="G903" s="164"/>
    </row>
    <row r="904" s="125" customFormat="1" ht="16.5" customHeight="1" spans="1:7">
      <c r="A904" s="284" t="s">
        <v>119</v>
      </c>
      <c r="B904" s="285"/>
      <c r="C904" s="164"/>
      <c r="D904" s="164"/>
      <c r="E904" s="164"/>
      <c r="F904" s="164"/>
      <c r="G904" s="164"/>
    </row>
    <row r="905" s="125" customFormat="1" ht="16.5" customHeight="1" spans="1:7">
      <c r="A905" s="284" t="s">
        <v>120</v>
      </c>
      <c r="B905" s="285"/>
      <c r="C905" s="164"/>
      <c r="D905" s="164"/>
      <c r="E905" s="164"/>
      <c r="F905" s="164"/>
      <c r="G905" s="164"/>
    </row>
    <row r="906" s="125" customFormat="1" ht="16.5" customHeight="1" spans="1:7">
      <c r="A906" s="284" t="s">
        <v>121</v>
      </c>
      <c r="B906" s="285"/>
      <c r="C906" s="164"/>
      <c r="D906" s="164"/>
      <c r="E906" s="164"/>
      <c r="F906" s="164"/>
      <c r="G906" s="164"/>
    </row>
    <row r="907" s="125" customFormat="1" ht="16.5" customHeight="1" spans="1:7">
      <c r="A907" s="284" t="s">
        <v>795</v>
      </c>
      <c r="B907" s="285"/>
      <c r="C907" s="164"/>
      <c r="D907" s="164"/>
      <c r="E907" s="164"/>
      <c r="F907" s="164"/>
      <c r="G907" s="164"/>
    </row>
    <row r="908" s="125" customFormat="1" ht="16.5" customHeight="1" spans="1:7">
      <c r="A908" s="284" t="s">
        <v>796</v>
      </c>
      <c r="B908" s="285"/>
      <c r="C908" s="164"/>
      <c r="D908" s="164"/>
      <c r="E908" s="164"/>
      <c r="F908" s="164"/>
      <c r="G908" s="164"/>
    </row>
    <row r="909" s="125" customFormat="1" ht="16.5" customHeight="1" spans="1:7">
      <c r="A909" s="284" t="s">
        <v>797</v>
      </c>
      <c r="B909" s="285">
        <v>10</v>
      </c>
      <c r="C909" s="164"/>
      <c r="D909" s="164"/>
      <c r="E909" s="164"/>
      <c r="F909" s="164"/>
      <c r="G909" s="164"/>
    </row>
    <row r="910" s="125" customFormat="1" ht="16.5" customHeight="1" spans="1:7">
      <c r="A910" s="284" t="s">
        <v>798</v>
      </c>
      <c r="B910" s="285">
        <v>0</v>
      </c>
      <c r="C910" s="164"/>
      <c r="D910" s="164"/>
      <c r="E910" s="164"/>
      <c r="F910" s="164"/>
      <c r="G910" s="164"/>
    </row>
    <row r="911" s="125" customFormat="1" ht="16.5" customHeight="1" spans="1:7">
      <c r="A911" s="284" t="s">
        <v>799</v>
      </c>
      <c r="B911" s="285">
        <v>0</v>
      </c>
      <c r="C911" s="164"/>
      <c r="D911" s="164"/>
      <c r="E911" s="164"/>
      <c r="F911" s="164"/>
      <c r="G911" s="164"/>
    </row>
    <row r="912" s="125" customFormat="1" ht="16.5" customHeight="1" spans="1:7">
      <c r="A912" s="284" t="s">
        <v>800</v>
      </c>
      <c r="B912" s="285">
        <v>0</v>
      </c>
      <c r="C912" s="164"/>
      <c r="D912" s="164"/>
      <c r="E912" s="164"/>
      <c r="F912" s="164"/>
      <c r="G912" s="164"/>
    </row>
    <row r="913" s="125" customFormat="1" ht="16.5" customHeight="1" spans="1:7">
      <c r="A913" s="282" t="s">
        <v>801</v>
      </c>
      <c r="B913" s="285">
        <v>0</v>
      </c>
      <c r="C913" s="164"/>
      <c r="D913" s="164"/>
      <c r="E913" s="164"/>
      <c r="F913" s="164"/>
      <c r="G913" s="164"/>
    </row>
    <row r="914" s="125" customFormat="1" ht="16.5" customHeight="1" spans="1:7">
      <c r="A914" s="284" t="s">
        <v>802</v>
      </c>
      <c r="B914" s="285">
        <v>0</v>
      </c>
      <c r="C914" s="164"/>
      <c r="D914" s="164"/>
      <c r="E914" s="164"/>
      <c r="F914" s="164"/>
      <c r="G914" s="164"/>
    </row>
    <row r="915" s="125" customFormat="1" ht="16.5" customHeight="1" spans="1:7">
      <c r="A915" s="284" t="s">
        <v>803</v>
      </c>
      <c r="B915" s="285">
        <v>0</v>
      </c>
      <c r="C915" s="164"/>
      <c r="D915" s="164"/>
      <c r="E915" s="164"/>
      <c r="F915" s="164"/>
      <c r="G915" s="164"/>
    </row>
    <row r="916" s="125" customFormat="1" ht="16.5" customHeight="1" spans="1:7">
      <c r="A916" s="284" t="s">
        <v>804</v>
      </c>
      <c r="B916" s="285">
        <v>0</v>
      </c>
      <c r="C916" s="164"/>
      <c r="D916" s="164"/>
      <c r="E916" s="164"/>
      <c r="F916" s="164"/>
      <c r="G916" s="164"/>
    </row>
    <row r="917" s="125" customFormat="1" ht="16.5" customHeight="1" spans="1:7">
      <c r="A917" s="284" t="s">
        <v>805</v>
      </c>
      <c r="B917" s="285">
        <v>7.013579</v>
      </c>
      <c r="C917" s="164"/>
      <c r="D917" s="164"/>
      <c r="E917" s="164"/>
      <c r="F917" s="164"/>
      <c r="G917" s="164"/>
    </row>
    <row r="918" s="125" customFormat="1" ht="16.5" customHeight="1" spans="1:7">
      <c r="A918" s="284" t="s">
        <v>806</v>
      </c>
      <c r="B918" s="285">
        <v>0</v>
      </c>
      <c r="C918" s="164"/>
      <c r="D918" s="164"/>
      <c r="E918" s="164"/>
      <c r="F918" s="164"/>
      <c r="G918" s="164"/>
    </row>
    <row r="919" s="125" customFormat="1" ht="16.5" customHeight="1" spans="1:7">
      <c r="A919" s="284" t="s">
        <v>807</v>
      </c>
      <c r="B919" s="285">
        <v>0</v>
      </c>
      <c r="C919" s="164"/>
      <c r="D919" s="164"/>
      <c r="E919" s="164"/>
      <c r="F919" s="164"/>
      <c r="G919" s="164"/>
    </row>
    <row r="920" s="125" customFormat="1" ht="16.5" customHeight="1" spans="1:7">
      <c r="A920" s="284" t="s">
        <v>808</v>
      </c>
      <c r="B920" s="285">
        <v>0</v>
      </c>
      <c r="C920" s="164"/>
      <c r="D920" s="164"/>
      <c r="E920" s="164"/>
      <c r="F920" s="164"/>
      <c r="G920" s="164"/>
    </row>
    <row r="921" s="125" customFormat="1" ht="16.5" customHeight="1" spans="1:7">
      <c r="A921" s="284" t="s">
        <v>809</v>
      </c>
      <c r="B921" s="285">
        <v>0</v>
      </c>
      <c r="C921" s="164"/>
      <c r="D921" s="164"/>
      <c r="E921" s="164"/>
      <c r="F921" s="164"/>
      <c r="G921" s="164"/>
    </row>
    <row r="922" s="125" customFormat="1" ht="16.5" customHeight="1" spans="1:7">
      <c r="A922" s="284" t="s">
        <v>810</v>
      </c>
      <c r="B922" s="285">
        <v>0</v>
      </c>
      <c r="C922" s="164"/>
      <c r="D922" s="164"/>
      <c r="E922" s="164"/>
      <c r="F922" s="164"/>
      <c r="G922" s="164"/>
    </row>
    <row r="923" s="125" customFormat="1" ht="16.5" customHeight="1" spans="1:7">
      <c r="A923" s="284" t="s">
        <v>811</v>
      </c>
      <c r="B923" s="285">
        <v>0</v>
      </c>
      <c r="C923" s="164"/>
      <c r="D923" s="164"/>
      <c r="E923" s="164"/>
      <c r="F923" s="164"/>
      <c r="G923" s="164"/>
    </row>
    <row r="924" s="125" customFormat="1" ht="16.5" customHeight="1" spans="1:7">
      <c r="A924" s="284" t="s">
        <v>812</v>
      </c>
      <c r="B924" s="285">
        <v>0</v>
      </c>
      <c r="C924" s="164"/>
      <c r="D924" s="164"/>
      <c r="E924" s="164"/>
      <c r="F924" s="164"/>
      <c r="G924" s="164"/>
    </row>
    <row r="925" s="125" customFormat="1" ht="16.5" customHeight="1" spans="1:7">
      <c r="A925" s="284" t="s">
        <v>786</v>
      </c>
      <c r="B925" s="285">
        <v>0</v>
      </c>
      <c r="C925" s="164"/>
      <c r="D925" s="164"/>
      <c r="E925" s="164"/>
      <c r="F925" s="164"/>
      <c r="G925" s="164"/>
    </row>
    <row r="926" s="125" customFormat="1" ht="16.5" customHeight="1" spans="1:7">
      <c r="A926" s="284" t="s">
        <v>813</v>
      </c>
      <c r="B926" s="285">
        <v>0</v>
      </c>
      <c r="C926" s="164"/>
      <c r="D926" s="164"/>
      <c r="E926" s="164"/>
      <c r="F926" s="164"/>
      <c r="G926" s="164"/>
    </row>
    <row r="927" s="125" customFormat="1" ht="16.5" customHeight="1" spans="1:7">
      <c r="A927" s="284" t="s">
        <v>814</v>
      </c>
      <c r="B927" s="285">
        <v>0</v>
      </c>
      <c r="C927" s="164"/>
      <c r="D927" s="164"/>
      <c r="E927" s="164"/>
      <c r="F927" s="164"/>
      <c r="G927" s="164"/>
    </row>
    <row r="928" s="125" customFormat="1" ht="16.5" customHeight="1" spans="1:7">
      <c r="A928" s="284" t="s">
        <v>815</v>
      </c>
      <c r="B928" s="285">
        <v>0</v>
      </c>
      <c r="C928" s="164"/>
      <c r="D928" s="164"/>
      <c r="E928" s="164"/>
      <c r="F928" s="164"/>
      <c r="G928" s="164"/>
    </row>
    <row r="929" s="125" customFormat="1" ht="16.5" customHeight="1" spans="1:7">
      <c r="A929" s="284" t="s">
        <v>816</v>
      </c>
      <c r="B929" s="285">
        <v>0</v>
      </c>
      <c r="C929" s="164"/>
      <c r="D929" s="164"/>
      <c r="E929" s="164"/>
      <c r="F929" s="164"/>
      <c r="G929" s="164"/>
    </row>
    <row r="930" s="125" customFormat="1" ht="16.5" customHeight="1" spans="1:7">
      <c r="A930" s="284" t="s">
        <v>817</v>
      </c>
      <c r="B930" s="285">
        <v>0.2</v>
      </c>
      <c r="C930" s="164"/>
      <c r="D930" s="164"/>
      <c r="E930" s="164"/>
      <c r="F930" s="164"/>
      <c r="G930" s="164"/>
    </row>
    <row r="931" s="125" customFormat="1" ht="16.5" customHeight="1" spans="1:7">
      <c r="A931" s="284" t="s">
        <v>818</v>
      </c>
      <c r="B931" s="281">
        <f>SUM(B932:B941)</f>
        <v>3</v>
      </c>
      <c r="C931" s="164"/>
      <c r="D931" s="164"/>
      <c r="E931" s="164"/>
      <c r="F931" s="164"/>
      <c r="G931" s="164"/>
    </row>
    <row r="932" s="125" customFormat="1" ht="16.5" customHeight="1" spans="1:7">
      <c r="A932" s="284" t="s">
        <v>119</v>
      </c>
      <c r="B932" s="285"/>
      <c r="C932" s="164"/>
      <c r="D932" s="164"/>
      <c r="E932" s="164"/>
      <c r="F932" s="164"/>
      <c r="G932" s="164"/>
    </row>
    <row r="933" s="125" customFormat="1" ht="16.5" customHeight="1" spans="1:7">
      <c r="A933" s="284" t="s">
        <v>120</v>
      </c>
      <c r="B933" s="285"/>
      <c r="C933" s="164"/>
      <c r="D933" s="164"/>
      <c r="E933" s="164"/>
      <c r="F933" s="164"/>
      <c r="G933" s="164"/>
    </row>
    <row r="934" s="125" customFormat="1" ht="16.5" customHeight="1" spans="1:7">
      <c r="A934" s="284" t="s">
        <v>121</v>
      </c>
      <c r="B934" s="285"/>
      <c r="C934" s="164"/>
      <c r="D934" s="164"/>
      <c r="E934" s="164"/>
      <c r="F934" s="164"/>
      <c r="G934" s="164"/>
    </row>
    <row r="935" s="125" customFormat="1" ht="16.5" customHeight="1" spans="1:7">
      <c r="A935" s="284" t="s">
        <v>819</v>
      </c>
      <c r="B935" s="285"/>
      <c r="C935" s="164"/>
      <c r="D935" s="164"/>
      <c r="E935" s="164"/>
      <c r="F935" s="164"/>
      <c r="G935" s="164"/>
    </row>
    <row r="936" s="125" customFormat="1" ht="16.5" customHeight="1" spans="1:7">
      <c r="A936" s="284" t="s">
        <v>820</v>
      </c>
      <c r="B936" s="285"/>
      <c r="C936" s="164"/>
      <c r="D936" s="164"/>
      <c r="E936" s="164"/>
      <c r="F936" s="164"/>
      <c r="G936" s="164"/>
    </row>
    <row r="937" s="125" customFormat="1" ht="16.5" customHeight="1" spans="1:7">
      <c r="A937" s="284" t="s">
        <v>821</v>
      </c>
      <c r="B937" s="285"/>
      <c r="C937" s="164"/>
      <c r="D937" s="164"/>
      <c r="E937" s="164"/>
      <c r="F937" s="164"/>
      <c r="G937" s="164"/>
    </row>
    <row r="938" s="125" customFormat="1" ht="16.5" customHeight="1" spans="1:7">
      <c r="A938" s="282" t="s">
        <v>822</v>
      </c>
      <c r="B938" s="285"/>
      <c r="C938" s="164"/>
      <c r="D938" s="164"/>
      <c r="E938" s="164"/>
      <c r="F938" s="164"/>
      <c r="G938" s="164"/>
    </row>
    <row r="939" s="125" customFormat="1" ht="16.5" customHeight="1" spans="1:7">
      <c r="A939" s="284" t="s">
        <v>823</v>
      </c>
      <c r="B939" s="285"/>
      <c r="C939" s="164"/>
      <c r="D939" s="164"/>
      <c r="E939" s="164"/>
      <c r="F939" s="164"/>
      <c r="G939" s="164"/>
    </row>
    <row r="940" s="125" customFormat="1" ht="16.5" customHeight="1" spans="1:7">
      <c r="A940" s="284" t="s">
        <v>824</v>
      </c>
      <c r="B940" s="285"/>
      <c r="C940" s="164"/>
      <c r="D940" s="164"/>
      <c r="E940" s="164"/>
      <c r="F940" s="164"/>
      <c r="G940" s="164"/>
    </row>
    <row r="941" s="125" customFormat="1" ht="16.5" customHeight="1" spans="1:7">
      <c r="A941" s="284" t="s">
        <v>825</v>
      </c>
      <c r="B941" s="285">
        <v>3</v>
      </c>
      <c r="C941" s="164"/>
      <c r="D941" s="164"/>
      <c r="E941" s="164"/>
      <c r="F941" s="164"/>
      <c r="G941" s="164"/>
    </row>
    <row r="942" s="125" customFormat="1" ht="16.5" customHeight="1" spans="1:7">
      <c r="A942" s="284" t="s">
        <v>826</v>
      </c>
      <c r="B942" s="281">
        <f>SUM(B943:B948)</f>
        <v>888.244324</v>
      </c>
      <c r="C942" s="164"/>
      <c r="D942" s="164"/>
      <c r="E942" s="164"/>
      <c r="F942" s="164"/>
      <c r="G942" s="164"/>
    </row>
    <row r="943" s="125" customFormat="1" ht="16.5" customHeight="1" spans="1:7">
      <c r="A943" s="284" t="s">
        <v>827</v>
      </c>
      <c r="B943" s="285">
        <v>456.244324</v>
      </c>
      <c r="C943" s="164"/>
      <c r="D943" s="164"/>
      <c r="E943" s="164"/>
      <c r="F943" s="164"/>
      <c r="G943" s="164"/>
    </row>
    <row r="944" s="125" customFormat="1" ht="16.5" customHeight="1" spans="1:7">
      <c r="A944" s="284" t="s">
        <v>828</v>
      </c>
      <c r="B944" s="285">
        <v>0</v>
      </c>
      <c r="C944" s="164"/>
      <c r="D944" s="164"/>
      <c r="E944" s="164"/>
      <c r="F944" s="164"/>
      <c r="G944" s="164"/>
    </row>
    <row r="945" s="125" customFormat="1" ht="16.5" customHeight="1" spans="1:7">
      <c r="A945" s="284" t="s">
        <v>829</v>
      </c>
      <c r="B945" s="285">
        <v>432</v>
      </c>
      <c r="C945" s="164"/>
      <c r="D945" s="164"/>
      <c r="E945" s="164"/>
      <c r="F945" s="164"/>
      <c r="G945" s="164"/>
    </row>
    <row r="946" s="125" customFormat="1" ht="16.5" customHeight="1" spans="1:7">
      <c r="A946" s="284" t="s">
        <v>830</v>
      </c>
      <c r="B946" s="285"/>
      <c r="C946" s="164"/>
      <c r="D946" s="164"/>
      <c r="E946" s="164"/>
      <c r="F946" s="164"/>
      <c r="G946" s="164"/>
    </row>
    <row r="947" s="125" customFormat="1" ht="16.5" customHeight="1" spans="1:7">
      <c r="A947" s="284" t="s">
        <v>831</v>
      </c>
      <c r="B947" s="285"/>
      <c r="C947" s="164"/>
      <c r="D947" s="164"/>
      <c r="E947" s="164"/>
      <c r="F947" s="164"/>
      <c r="G947" s="164"/>
    </row>
    <row r="948" s="125" customFormat="1" ht="16.5" customHeight="1" spans="1:7">
      <c r="A948" s="284" t="s">
        <v>832</v>
      </c>
      <c r="B948" s="285"/>
      <c r="C948" s="164"/>
      <c r="D948" s="164"/>
      <c r="E948" s="164"/>
      <c r="F948" s="164"/>
      <c r="G948" s="164"/>
    </row>
    <row r="949" s="125" customFormat="1" ht="16.5" customHeight="1" spans="1:7">
      <c r="A949" s="284" t="s">
        <v>833</v>
      </c>
      <c r="B949" s="281">
        <f>SUM(B950:B955)</f>
        <v>0</v>
      </c>
      <c r="C949" s="164"/>
      <c r="D949" s="164"/>
      <c r="E949" s="164"/>
      <c r="F949" s="164"/>
      <c r="G949" s="164"/>
    </row>
    <row r="950" s="125" customFormat="1" ht="16.5" customHeight="1" spans="1:7">
      <c r="A950" s="284" t="s">
        <v>834</v>
      </c>
      <c r="B950" s="285"/>
      <c r="C950" s="164"/>
      <c r="D950" s="164"/>
      <c r="E950" s="164"/>
      <c r="F950" s="164"/>
      <c r="G950" s="164"/>
    </row>
    <row r="951" s="125" customFormat="1" ht="16.5" customHeight="1" spans="1:7">
      <c r="A951" s="284" t="s">
        <v>835</v>
      </c>
      <c r="B951" s="285"/>
      <c r="C951" s="164"/>
      <c r="D951" s="164"/>
      <c r="E951" s="164"/>
      <c r="F951" s="164"/>
      <c r="G951" s="164"/>
    </row>
    <row r="952" s="125" customFormat="1" ht="16.5" customHeight="1" spans="1:7">
      <c r="A952" s="284" t="s">
        <v>836</v>
      </c>
      <c r="B952" s="285"/>
      <c r="C952" s="164"/>
      <c r="D952" s="164"/>
      <c r="E952" s="164"/>
      <c r="F952" s="164"/>
      <c r="G952" s="164"/>
    </row>
    <row r="953" s="125" customFormat="1" ht="16.5" customHeight="1" spans="1:7">
      <c r="A953" s="284" t="s">
        <v>837</v>
      </c>
      <c r="B953" s="285"/>
      <c r="C953" s="164"/>
      <c r="D953" s="164"/>
      <c r="E953" s="164"/>
      <c r="F953" s="164"/>
      <c r="G953" s="164"/>
    </row>
    <row r="954" s="125" customFormat="1" ht="16.5" customHeight="1" spans="1:7">
      <c r="A954" s="284" t="s">
        <v>838</v>
      </c>
      <c r="B954" s="285"/>
      <c r="C954" s="164"/>
      <c r="D954" s="164"/>
      <c r="E954" s="164"/>
      <c r="F954" s="164"/>
      <c r="G954" s="164"/>
    </row>
    <row r="955" s="125" customFormat="1" ht="16.5" customHeight="1" spans="1:7">
      <c r="A955" s="284" t="s">
        <v>839</v>
      </c>
      <c r="B955" s="285"/>
      <c r="C955" s="164"/>
      <c r="D955" s="164"/>
      <c r="E955" s="164"/>
      <c r="F955" s="164"/>
      <c r="G955" s="164"/>
    </row>
    <row r="956" s="125" customFormat="1" ht="16.5" customHeight="1" spans="1:7">
      <c r="A956" s="284" t="s">
        <v>840</v>
      </c>
      <c r="B956" s="281">
        <f>SUM(B957:B958)</f>
        <v>0</v>
      </c>
      <c r="C956" s="164"/>
      <c r="D956" s="164"/>
      <c r="E956" s="164"/>
      <c r="F956" s="164"/>
      <c r="G956" s="164"/>
    </row>
    <row r="957" s="125" customFormat="1" ht="16.5" customHeight="1" spans="1:7">
      <c r="A957" s="284" t="s">
        <v>841</v>
      </c>
      <c r="B957" s="285"/>
      <c r="C957" s="164"/>
      <c r="D957" s="164"/>
      <c r="E957" s="164"/>
      <c r="F957" s="164"/>
      <c r="G957" s="164"/>
    </row>
    <row r="958" s="125" customFormat="1" ht="16.5" customHeight="1" spans="1:7">
      <c r="A958" s="284" t="s">
        <v>842</v>
      </c>
      <c r="B958" s="285"/>
      <c r="C958" s="164"/>
      <c r="D958" s="164"/>
      <c r="E958" s="164"/>
      <c r="F958" s="164"/>
      <c r="G958" s="164"/>
    </row>
    <row r="959" s="125" customFormat="1" ht="16.5" customHeight="1" spans="1:7">
      <c r="A959" s="284" t="s">
        <v>843</v>
      </c>
      <c r="B959" s="281">
        <f>SUM(B960:B961)</f>
        <v>10</v>
      </c>
      <c r="C959" s="164"/>
      <c r="D959" s="164"/>
      <c r="E959" s="164"/>
      <c r="F959" s="164"/>
      <c r="G959" s="164"/>
    </row>
    <row r="960" s="125" customFormat="1" ht="16.5" customHeight="1" spans="1:7">
      <c r="A960" s="284" t="s">
        <v>844</v>
      </c>
      <c r="B960" s="285"/>
      <c r="C960" s="164"/>
      <c r="D960" s="164"/>
      <c r="E960" s="164"/>
      <c r="F960" s="164"/>
      <c r="G960" s="164"/>
    </row>
    <row r="961" s="125" customFormat="1" ht="16.5" customHeight="1" spans="1:7">
      <c r="A961" s="284" t="s">
        <v>845</v>
      </c>
      <c r="B961" s="285">
        <v>10</v>
      </c>
      <c r="C961" s="164"/>
      <c r="D961" s="164"/>
      <c r="E961" s="164"/>
      <c r="F961" s="164"/>
      <c r="G961" s="164"/>
    </row>
    <row r="962" s="125" customFormat="1" ht="16.5" customHeight="1" spans="1:7">
      <c r="A962" s="284" t="s">
        <v>846</v>
      </c>
      <c r="B962" s="281">
        <f>B963+B986+B996+B1006+B1011+B1018+B1023</f>
        <v>563.317968</v>
      </c>
      <c r="C962" s="164"/>
      <c r="D962" s="164"/>
      <c r="E962" s="164"/>
      <c r="F962" s="164"/>
      <c r="G962" s="164"/>
    </row>
    <row r="963" s="125" customFormat="1" ht="16.5" customHeight="1" spans="1:7">
      <c r="A963" s="284" t="s">
        <v>847</v>
      </c>
      <c r="B963" s="281">
        <f>SUM(B964:B985)</f>
        <v>118.317968</v>
      </c>
      <c r="C963" s="164"/>
      <c r="D963" s="164"/>
      <c r="E963" s="164"/>
      <c r="F963" s="164"/>
      <c r="G963" s="164"/>
    </row>
    <row r="964" s="125" customFormat="1" ht="16.5" customHeight="1" spans="1:7">
      <c r="A964" s="282" t="s">
        <v>119</v>
      </c>
      <c r="B964" s="285"/>
      <c r="C964" s="164"/>
      <c r="D964" s="164"/>
      <c r="E964" s="164"/>
      <c r="F964" s="164"/>
      <c r="G964" s="164"/>
    </row>
    <row r="965" s="125" customFormat="1" ht="16.5" customHeight="1" spans="1:7">
      <c r="A965" s="284" t="s">
        <v>120</v>
      </c>
      <c r="B965" s="285"/>
      <c r="C965" s="164"/>
      <c r="D965" s="164"/>
      <c r="E965" s="164"/>
      <c r="F965" s="164"/>
      <c r="G965" s="164"/>
    </row>
    <row r="966" s="125" customFormat="1" ht="16.5" customHeight="1" spans="1:7">
      <c r="A966" s="284" t="s">
        <v>121</v>
      </c>
      <c r="B966" s="285"/>
      <c r="C966" s="164"/>
      <c r="D966" s="164"/>
      <c r="E966" s="164"/>
      <c r="F966" s="164"/>
      <c r="G966" s="164"/>
    </row>
    <row r="967" s="125" customFormat="1" ht="16.5" customHeight="1" spans="1:7">
      <c r="A967" s="284" t="s">
        <v>848</v>
      </c>
      <c r="B967" s="285">
        <v>105.2264</v>
      </c>
      <c r="C967" s="164"/>
      <c r="D967" s="164"/>
      <c r="E967" s="164"/>
      <c r="F967" s="164"/>
      <c r="G967" s="164"/>
    </row>
    <row r="968" s="125" customFormat="1" ht="16.5" customHeight="1" spans="1:7">
      <c r="A968" s="284" t="s">
        <v>849</v>
      </c>
      <c r="B968" s="285">
        <v>4.295725</v>
      </c>
      <c r="C968" s="164"/>
      <c r="D968" s="164"/>
      <c r="E968" s="164"/>
      <c r="F968" s="164"/>
      <c r="G968" s="164"/>
    </row>
    <row r="969" s="125" customFormat="1" ht="16.5" customHeight="1" spans="1:7">
      <c r="A969" s="284" t="s">
        <v>850</v>
      </c>
      <c r="B969" s="285">
        <v>0</v>
      </c>
      <c r="C969" s="164"/>
      <c r="D969" s="164"/>
      <c r="E969" s="164"/>
      <c r="F969" s="164"/>
      <c r="G969" s="164"/>
    </row>
    <row r="970" s="125" customFormat="1" ht="16.5" customHeight="1" spans="1:7">
      <c r="A970" s="284" t="s">
        <v>851</v>
      </c>
      <c r="B970" s="285">
        <v>0</v>
      </c>
      <c r="C970" s="164"/>
      <c r="D970" s="164"/>
      <c r="E970" s="164"/>
      <c r="F970" s="164"/>
      <c r="G970" s="164"/>
    </row>
    <row r="971" s="125" customFormat="1" ht="16.5" customHeight="1" spans="1:7">
      <c r="A971" s="284" t="s">
        <v>852</v>
      </c>
      <c r="B971" s="285">
        <v>0</v>
      </c>
      <c r="C971" s="164"/>
      <c r="D971" s="164"/>
      <c r="E971" s="164"/>
      <c r="F971" s="164"/>
      <c r="G971" s="164"/>
    </row>
    <row r="972" s="125" customFormat="1" ht="16.5" customHeight="1" spans="1:7">
      <c r="A972" s="284" t="s">
        <v>853</v>
      </c>
      <c r="B972" s="285">
        <v>0</v>
      </c>
      <c r="C972" s="164"/>
      <c r="D972" s="164"/>
      <c r="E972" s="164"/>
      <c r="F972" s="164"/>
      <c r="G972" s="164"/>
    </row>
    <row r="973" s="125" customFormat="1" ht="16.5" customHeight="1" spans="1:7">
      <c r="A973" s="284" t="s">
        <v>854</v>
      </c>
      <c r="B973" s="285">
        <v>0</v>
      </c>
      <c r="C973" s="164"/>
      <c r="D973" s="164"/>
      <c r="E973" s="164"/>
      <c r="F973" s="164"/>
      <c r="G973" s="164"/>
    </row>
    <row r="974" s="125" customFormat="1" ht="16.5" customHeight="1" spans="1:7">
      <c r="A974" s="284" t="s">
        <v>855</v>
      </c>
      <c r="B974" s="285">
        <v>0</v>
      </c>
      <c r="C974" s="164"/>
      <c r="D974" s="164"/>
      <c r="E974" s="164"/>
      <c r="F974" s="164"/>
      <c r="G974" s="164"/>
    </row>
    <row r="975" s="125" customFormat="1" ht="16.5" customHeight="1" spans="1:7">
      <c r="A975" s="282" t="s">
        <v>856</v>
      </c>
      <c r="B975" s="285">
        <v>0</v>
      </c>
      <c r="C975" s="164"/>
      <c r="D975" s="164"/>
      <c r="E975" s="164"/>
      <c r="F975" s="164"/>
      <c r="G975" s="164"/>
    </row>
    <row r="976" s="125" customFormat="1" ht="16.5" customHeight="1" spans="1:7">
      <c r="A976" s="284" t="s">
        <v>857</v>
      </c>
      <c r="B976" s="285">
        <v>0</v>
      </c>
      <c r="C976" s="164"/>
      <c r="D976" s="164"/>
      <c r="E976" s="164"/>
      <c r="F976" s="164"/>
      <c r="G976" s="164"/>
    </row>
    <row r="977" s="125" customFormat="1" ht="16.5" customHeight="1" spans="1:7">
      <c r="A977" s="284" t="s">
        <v>858</v>
      </c>
      <c r="B977" s="285">
        <v>0</v>
      </c>
      <c r="C977" s="164"/>
      <c r="D977" s="164"/>
      <c r="E977" s="164"/>
      <c r="F977" s="164"/>
      <c r="G977" s="164"/>
    </row>
    <row r="978" s="125" customFormat="1" ht="16.5" customHeight="1" spans="1:7">
      <c r="A978" s="284" t="s">
        <v>859</v>
      </c>
      <c r="B978" s="285">
        <v>0</v>
      </c>
      <c r="C978" s="164"/>
      <c r="D978" s="164"/>
      <c r="E978" s="164"/>
      <c r="F978" s="164"/>
      <c r="G978" s="164"/>
    </row>
    <row r="979" s="125" customFormat="1" ht="16.5" customHeight="1" spans="1:7">
      <c r="A979" s="284" t="s">
        <v>860</v>
      </c>
      <c r="B979" s="285">
        <v>0</v>
      </c>
      <c r="C979" s="164"/>
      <c r="D979" s="164"/>
      <c r="E979" s="164"/>
      <c r="F979" s="164"/>
      <c r="G979" s="164"/>
    </row>
    <row r="980" s="125" customFormat="1" ht="16.5" customHeight="1" spans="1:7">
      <c r="A980" s="284" t="s">
        <v>861</v>
      </c>
      <c r="B980" s="285">
        <v>0</v>
      </c>
      <c r="C980" s="164"/>
      <c r="D980" s="164"/>
      <c r="E980" s="164"/>
      <c r="F980" s="164"/>
      <c r="G980" s="164"/>
    </row>
    <row r="981" s="125" customFormat="1" ht="16.5" customHeight="1" spans="1:7">
      <c r="A981" s="284" t="s">
        <v>862</v>
      </c>
      <c r="B981" s="285">
        <v>0</v>
      </c>
      <c r="C981" s="164"/>
      <c r="D981" s="164"/>
      <c r="E981" s="164"/>
      <c r="F981" s="164"/>
      <c r="G981" s="164"/>
    </row>
    <row r="982" s="125" customFormat="1" ht="16.5" customHeight="1" spans="1:7">
      <c r="A982" s="284" t="s">
        <v>863</v>
      </c>
      <c r="B982" s="285">
        <v>0</v>
      </c>
      <c r="C982" s="164"/>
      <c r="D982" s="164"/>
      <c r="E982" s="164"/>
      <c r="F982" s="164"/>
      <c r="G982" s="164"/>
    </row>
    <row r="983" s="125" customFormat="1" ht="16.5" customHeight="1" spans="1:7">
      <c r="A983" s="284" t="s">
        <v>864</v>
      </c>
      <c r="B983" s="285">
        <v>0</v>
      </c>
      <c r="C983" s="164"/>
      <c r="D983" s="164"/>
      <c r="E983" s="164"/>
      <c r="F983" s="164"/>
      <c r="G983" s="164"/>
    </row>
    <row r="984" s="125" customFormat="1" ht="16.5" customHeight="1" spans="1:7">
      <c r="A984" s="284" t="s">
        <v>865</v>
      </c>
      <c r="B984" s="285">
        <v>0</v>
      </c>
      <c r="C984" s="164"/>
      <c r="D984" s="164"/>
      <c r="E984" s="164"/>
      <c r="F984" s="164"/>
      <c r="G984" s="164"/>
    </row>
    <row r="985" s="125" customFormat="1" ht="16.5" customHeight="1" spans="1:7">
      <c r="A985" s="284" t="s">
        <v>866</v>
      </c>
      <c r="B985" s="285">
        <v>8.795843</v>
      </c>
      <c r="C985" s="164"/>
      <c r="D985" s="164"/>
      <c r="E985" s="164"/>
      <c r="F985" s="164"/>
      <c r="G985" s="164"/>
    </row>
    <row r="986" s="125" customFormat="1" ht="16.5" customHeight="1" spans="1:7">
      <c r="A986" s="282" t="s">
        <v>867</v>
      </c>
      <c r="B986" s="281">
        <f>SUM(B987:B995)</f>
        <v>0</v>
      </c>
      <c r="C986" s="164"/>
      <c r="D986" s="164"/>
      <c r="E986" s="164"/>
      <c r="F986" s="164"/>
      <c r="G986" s="164"/>
    </row>
    <row r="987" s="125" customFormat="1" ht="16.5" customHeight="1" spans="1:7">
      <c r="A987" s="284" t="s">
        <v>119</v>
      </c>
      <c r="B987" s="285"/>
      <c r="C987" s="164"/>
      <c r="D987" s="164"/>
      <c r="E987" s="164"/>
      <c r="F987" s="164"/>
      <c r="G987" s="164"/>
    </row>
    <row r="988" s="125" customFormat="1" ht="16.5" customHeight="1" spans="1:7">
      <c r="A988" s="284" t="s">
        <v>120</v>
      </c>
      <c r="B988" s="285"/>
      <c r="C988" s="164"/>
      <c r="D988" s="164"/>
      <c r="E988" s="164"/>
      <c r="F988" s="164"/>
      <c r="G988" s="164"/>
    </row>
    <row r="989" s="125" customFormat="1" ht="16.5" customHeight="1" spans="1:7">
      <c r="A989" s="284" t="s">
        <v>121</v>
      </c>
      <c r="B989" s="285"/>
      <c r="C989" s="164"/>
      <c r="D989" s="164"/>
      <c r="E989" s="164"/>
      <c r="F989" s="164"/>
      <c r="G989" s="164"/>
    </row>
    <row r="990" s="125" customFormat="1" ht="16.5" customHeight="1" spans="1:7">
      <c r="A990" s="284" t="s">
        <v>868</v>
      </c>
      <c r="B990" s="285"/>
      <c r="C990" s="164"/>
      <c r="D990" s="164"/>
      <c r="E990" s="164"/>
      <c r="F990" s="164"/>
      <c r="G990" s="164"/>
    </row>
    <row r="991" s="125" customFormat="1" ht="16.5" customHeight="1" spans="1:7">
      <c r="A991" s="284" t="s">
        <v>869</v>
      </c>
      <c r="B991" s="285"/>
      <c r="C991" s="164"/>
      <c r="D991" s="164"/>
      <c r="E991" s="164"/>
      <c r="F991" s="164"/>
      <c r="G991" s="164"/>
    </row>
    <row r="992" s="125" customFormat="1" ht="16.5" customHeight="1" spans="1:7">
      <c r="A992" s="282" t="s">
        <v>870</v>
      </c>
      <c r="B992" s="285"/>
      <c r="C992" s="164"/>
      <c r="D992" s="164"/>
      <c r="E992" s="164"/>
      <c r="F992" s="164"/>
      <c r="G992" s="164"/>
    </row>
    <row r="993" s="125" customFormat="1" ht="16.5" customHeight="1" spans="1:7">
      <c r="A993" s="284" t="s">
        <v>871</v>
      </c>
      <c r="B993" s="285"/>
      <c r="C993" s="164"/>
      <c r="D993" s="164"/>
      <c r="E993" s="164"/>
      <c r="F993" s="164"/>
      <c r="G993" s="164"/>
    </row>
    <row r="994" s="125" customFormat="1" ht="16.5" customHeight="1" spans="1:7">
      <c r="A994" s="284" t="s">
        <v>872</v>
      </c>
      <c r="B994" s="285"/>
      <c r="C994" s="164"/>
      <c r="D994" s="164"/>
      <c r="E994" s="164"/>
      <c r="F994" s="164"/>
      <c r="G994" s="164"/>
    </row>
    <row r="995" s="125" customFormat="1" ht="16.5" customHeight="1" spans="1:7">
      <c r="A995" s="284" t="s">
        <v>873</v>
      </c>
      <c r="B995" s="285"/>
      <c r="C995" s="164"/>
      <c r="D995" s="164"/>
      <c r="E995" s="164"/>
      <c r="F995" s="164"/>
      <c r="G995" s="164"/>
    </row>
    <row r="996" s="125" customFormat="1" ht="16.5" customHeight="1" spans="1:7">
      <c r="A996" s="284" t="s">
        <v>874</v>
      </c>
      <c r="B996" s="281">
        <f>SUM(B997:B1005)</f>
        <v>0</v>
      </c>
      <c r="C996" s="164"/>
      <c r="D996" s="164"/>
      <c r="E996" s="164"/>
      <c r="F996" s="164"/>
      <c r="G996" s="164"/>
    </row>
    <row r="997" s="125" customFormat="1" ht="16.5" customHeight="1" spans="1:7">
      <c r="A997" s="284" t="s">
        <v>119</v>
      </c>
      <c r="B997" s="285"/>
      <c r="C997" s="164"/>
      <c r="D997" s="164"/>
      <c r="E997" s="164"/>
      <c r="F997" s="164"/>
      <c r="G997" s="164"/>
    </row>
    <row r="998" s="125" customFormat="1" ht="16.5" customHeight="1" spans="1:7">
      <c r="A998" s="284" t="s">
        <v>120</v>
      </c>
      <c r="B998" s="285"/>
      <c r="C998" s="164"/>
      <c r="D998" s="164"/>
      <c r="E998" s="164"/>
      <c r="F998" s="164"/>
      <c r="G998" s="164"/>
    </row>
    <row r="999" s="125" customFormat="1" ht="16.5" customHeight="1" spans="1:7">
      <c r="A999" s="282" t="s">
        <v>121</v>
      </c>
      <c r="B999" s="285"/>
      <c r="C999" s="164"/>
      <c r="D999" s="164"/>
      <c r="E999" s="164"/>
      <c r="F999" s="164"/>
      <c r="G999" s="164"/>
    </row>
    <row r="1000" s="125" customFormat="1" ht="16.5" customHeight="1" spans="1:7">
      <c r="A1000" s="284" t="s">
        <v>875</v>
      </c>
      <c r="B1000" s="285"/>
      <c r="C1000" s="164"/>
      <c r="D1000" s="164"/>
      <c r="E1000" s="164"/>
      <c r="F1000" s="164"/>
      <c r="G1000" s="164"/>
    </row>
    <row r="1001" s="125" customFormat="1" ht="16.5" customHeight="1" spans="1:7">
      <c r="A1001" s="284" t="s">
        <v>876</v>
      </c>
      <c r="B1001" s="285"/>
      <c r="C1001" s="164"/>
      <c r="D1001" s="164"/>
      <c r="E1001" s="164"/>
      <c r="F1001" s="164"/>
      <c r="G1001" s="164"/>
    </row>
    <row r="1002" s="125" customFormat="1" ht="16.5" customHeight="1" spans="1:7">
      <c r="A1002" s="284" t="s">
        <v>877</v>
      </c>
      <c r="B1002" s="285"/>
      <c r="C1002" s="164"/>
      <c r="D1002" s="164"/>
      <c r="E1002" s="164"/>
      <c r="F1002" s="164"/>
      <c r="G1002" s="164"/>
    </row>
    <row r="1003" s="125" customFormat="1" ht="16.5" customHeight="1" spans="1:7">
      <c r="A1003" s="284" t="s">
        <v>878</v>
      </c>
      <c r="B1003" s="285"/>
      <c r="C1003" s="164"/>
      <c r="D1003" s="164"/>
      <c r="E1003" s="164"/>
      <c r="F1003" s="164"/>
      <c r="G1003" s="164"/>
    </row>
    <row r="1004" s="125" customFormat="1" ht="16.5" customHeight="1" spans="1:7">
      <c r="A1004" s="284" t="s">
        <v>879</v>
      </c>
      <c r="B1004" s="285"/>
      <c r="C1004" s="164"/>
      <c r="D1004" s="164"/>
      <c r="E1004" s="164"/>
      <c r="F1004" s="164"/>
      <c r="G1004" s="164"/>
    </row>
    <row r="1005" s="125" customFormat="1" ht="16.5" customHeight="1" spans="1:7">
      <c r="A1005" s="284" t="s">
        <v>880</v>
      </c>
      <c r="B1005" s="285"/>
      <c r="C1005" s="164"/>
      <c r="D1005" s="164"/>
      <c r="E1005" s="164"/>
      <c r="F1005" s="164"/>
      <c r="G1005" s="164"/>
    </row>
    <row r="1006" s="125" customFormat="1" ht="16.5" customHeight="1" spans="1:7">
      <c r="A1006" s="282" t="s">
        <v>881</v>
      </c>
      <c r="B1006" s="281">
        <f>SUM(B1007:B1010)</f>
        <v>0</v>
      </c>
      <c r="C1006" s="164"/>
      <c r="D1006" s="164"/>
      <c r="E1006" s="164"/>
      <c r="F1006" s="164"/>
      <c r="G1006" s="164"/>
    </row>
    <row r="1007" s="125" customFormat="1" ht="16.5" customHeight="1" spans="1:7">
      <c r="A1007" s="284" t="s">
        <v>882</v>
      </c>
      <c r="B1007" s="285"/>
      <c r="C1007" s="164"/>
      <c r="D1007" s="164"/>
      <c r="E1007" s="164"/>
      <c r="F1007" s="164"/>
      <c r="G1007" s="164"/>
    </row>
    <row r="1008" s="125" customFormat="1" ht="16.5" customHeight="1" spans="1:7">
      <c r="A1008" s="284" t="s">
        <v>883</v>
      </c>
      <c r="B1008" s="285"/>
      <c r="C1008" s="164"/>
      <c r="D1008" s="164"/>
      <c r="E1008" s="164"/>
      <c r="F1008" s="164"/>
      <c r="G1008" s="164"/>
    </row>
    <row r="1009" s="125" customFormat="1" ht="16.5" customHeight="1" spans="1:7">
      <c r="A1009" s="282" t="s">
        <v>884</v>
      </c>
      <c r="B1009" s="285"/>
      <c r="C1009" s="164"/>
      <c r="D1009" s="164"/>
      <c r="E1009" s="164"/>
      <c r="F1009" s="164"/>
      <c r="G1009" s="164"/>
    </row>
    <row r="1010" s="125" customFormat="1" ht="16.5" customHeight="1" spans="1:7">
      <c r="A1010" s="284" t="s">
        <v>885</v>
      </c>
      <c r="B1010" s="285"/>
      <c r="C1010" s="164"/>
      <c r="D1010" s="164"/>
      <c r="E1010" s="164"/>
      <c r="F1010" s="164"/>
      <c r="G1010" s="164"/>
    </row>
    <row r="1011" s="125" customFormat="1" ht="16.5" customHeight="1" spans="1:7">
      <c r="A1011" s="284" t="s">
        <v>886</v>
      </c>
      <c r="B1011" s="281">
        <f>SUM(B1012:B1017)</f>
        <v>0</v>
      </c>
      <c r="C1011" s="164"/>
      <c r="D1011" s="164"/>
      <c r="E1011" s="164"/>
      <c r="F1011" s="164"/>
      <c r="G1011" s="164"/>
    </row>
    <row r="1012" s="125" customFormat="1" ht="16.5" customHeight="1" spans="1:7">
      <c r="A1012" s="284" t="s">
        <v>119</v>
      </c>
      <c r="B1012" s="285"/>
      <c r="C1012" s="164"/>
      <c r="D1012" s="164"/>
      <c r="E1012" s="164"/>
      <c r="F1012" s="164"/>
      <c r="G1012" s="164"/>
    </row>
    <row r="1013" s="125" customFormat="1" ht="16.5" customHeight="1" spans="1:7">
      <c r="A1013" s="284" t="s">
        <v>120</v>
      </c>
      <c r="B1013" s="285"/>
      <c r="C1013" s="164"/>
      <c r="D1013" s="164"/>
      <c r="E1013" s="164"/>
      <c r="F1013" s="164"/>
      <c r="G1013" s="164"/>
    </row>
    <row r="1014" s="125" customFormat="1" ht="16.5" customHeight="1" spans="1:7">
      <c r="A1014" s="282" t="s">
        <v>121</v>
      </c>
      <c r="B1014" s="285"/>
      <c r="C1014" s="164"/>
      <c r="D1014" s="164"/>
      <c r="E1014" s="164"/>
      <c r="F1014" s="164"/>
      <c r="G1014" s="164"/>
    </row>
    <row r="1015" s="125" customFormat="1" ht="16.5" customHeight="1" spans="1:7">
      <c r="A1015" s="284" t="s">
        <v>872</v>
      </c>
      <c r="B1015" s="285"/>
      <c r="C1015" s="164"/>
      <c r="D1015" s="164"/>
      <c r="E1015" s="164"/>
      <c r="F1015" s="164"/>
      <c r="G1015" s="164"/>
    </row>
    <row r="1016" s="125" customFormat="1" ht="16.5" customHeight="1" spans="1:7">
      <c r="A1016" s="284" t="s">
        <v>887</v>
      </c>
      <c r="B1016" s="285"/>
      <c r="C1016" s="164"/>
      <c r="D1016" s="164"/>
      <c r="E1016" s="164"/>
      <c r="F1016" s="164"/>
      <c r="G1016" s="164"/>
    </row>
    <row r="1017" s="125" customFormat="1" ht="16.5" customHeight="1" spans="1:7">
      <c r="A1017" s="284" t="s">
        <v>888</v>
      </c>
      <c r="B1017" s="285"/>
      <c r="C1017" s="164"/>
      <c r="D1017" s="164"/>
      <c r="E1017" s="164"/>
      <c r="F1017" s="164"/>
      <c r="G1017" s="164"/>
    </row>
    <row r="1018" s="125" customFormat="1" ht="16.5" customHeight="1" spans="1:7">
      <c r="A1018" s="284" t="s">
        <v>889</v>
      </c>
      <c r="B1018" s="281">
        <f>SUM(B1019:B1022)</f>
        <v>445</v>
      </c>
      <c r="C1018" s="164"/>
      <c r="D1018" s="164"/>
      <c r="E1018" s="164"/>
      <c r="F1018" s="164"/>
      <c r="G1018" s="164"/>
    </row>
    <row r="1019" s="125" customFormat="1" ht="16.5" customHeight="1" spans="1:7">
      <c r="A1019" s="282" t="s">
        <v>890</v>
      </c>
      <c r="B1019" s="285">
        <v>445</v>
      </c>
      <c r="C1019" s="164"/>
      <c r="D1019" s="164"/>
      <c r="E1019" s="164"/>
      <c r="F1019" s="164"/>
      <c r="G1019" s="164"/>
    </row>
    <row r="1020" s="125" customFormat="1" ht="16.5" customHeight="1" spans="1:7">
      <c r="A1020" s="284" t="s">
        <v>891</v>
      </c>
      <c r="B1020" s="285"/>
      <c r="C1020" s="164"/>
      <c r="D1020" s="164"/>
      <c r="E1020" s="164"/>
      <c r="F1020" s="164"/>
      <c r="G1020" s="164"/>
    </row>
    <row r="1021" s="125" customFormat="1" ht="16.5" customHeight="1" spans="1:7">
      <c r="A1021" s="284" t="s">
        <v>892</v>
      </c>
      <c r="B1021" s="285"/>
      <c r="C1021" s="164"/>
      <c r="D1021" s="164"/>
      <c r="E1021" s="164"/>
      <c r="F1021" s="164"/>
      <c r="G1021" s="164"/>
    </row>
    <row r="1022" s="125" customFormat="1" ht="16.5" customHeight="1" spans="1:7">
      <c r="A1022" s="284" t="s">
        <v>893</v>
      </c>
      <c r="B1022" s="285"/>
      <c r="C1022" s="164"/>
      <c r="D1022" s="164"/>
      <c r="E1022" s="164"/>
      <c r="F1022" s="164"/>
      <c r="G1022" s="164"/>
    </row>
    <row r="1023" s="125" customFormat="1" ht="16.5" customHeight="1" spans="1:7">
      <c r="A1023" s="284" t="s">
        <v>894</v>
      </c>
      <c r="B1023" s="281">
        <f>SUM(B1024:B1025)</f>
        <v>0</v>
      </c>
      <c r="C1023" s="164"/>
      <c r="D1023" s="164"/>
      <c r="E1023" s="164"/>
      <c r="F1023" s="164"/>
      <c r="G1023" s="164"/>
    </row>
    <row r="1024" s="125" customFormat="1" ht="16.5" customHeight="1" spans="1:7">
      <c r="A1024" s="282" t="s">
        <v>895</v>
      </c>
      <c r="B1024" s="285"/>
      <c r="C1024" s="164"/>
      <c r="D1024" s="164"/>
      <c r="E1024" s="164"/>
      <c r="F1024" s="164"/>
      <c r="G1024" s="164"/>
    </row>
    <row r="1025" s="125" customFormat="1" ht="16.5" customHeight="1" spans="1:7">
      <c r="A1025" s="284" t="s">
        <v>896</v>
      </c>
      <c r="B1025" s="285"/>
      <c r="C1025" s="164"/>
      <c r="D1025" s="164"/>
      <c r="E1025" s="164"/>
      <c r="F1025" s="164"/>
      <c r="G1025" s="164"/>
    </row>
    <row r="1026" s="125" customFormat="1" ht="16.5" customHeight="1" spans="1:7">
      <c r="A1026" s="284" t="s">
        <v>897</v>
      </c>
      <c r="B1026" s="281">
        <f>B1027+B1037+B1053+B1058+B1069+B1076+B1084</f>
        <v>0</v>
      </c>
      <c r="C1026" s="164"/>
      <c r="D1026" s="164"/>
      <c r="E1026" s="164"/>
      <c r="F1026" s="164"/>
      <c r="G1026" s="164"/>
    </row>
    <row r="1027" s="125" customFormat="1" ht="16.5" customHeight="1" spans="1:7">
      <c r="A1027" s="282" t="s">
        <v>898</v>
      </c>
      <c r="B1027" s="281">
        <f>SUM(B1028:B1036)</f>
        <v>0</v>
      </c>
      <c r="C1027" s="164"/>
      <c r="D1027" s="164"/>
      <c r="E1027" s="164"/>
      <c r="F1027" s="164"/>
      <c r="G1027" s="164"/>
    </row>
    <row r="1028" s="125" customFormat="1" ht="16.5" customHeight="1" spans="1:7">
      <c r="A1028" s="284" t="s">
        <v>119</v>
      </c>
      <c r="B1028" s="285"/>
      <c r="C1028" s="164"/>
      <c r="D1028" s="164"/>
      <c r="E1028" s="164"/>
      <c r="F1028" s="164"/>
      <c r="G1028" s="164"/>
    </row>
    <row r="1029" s="125" customFormat="1" ht="16.5" customHeight="1" spans="1:7">
      <c r="A1029" s="284" t="s">
        <v>120</v>
      </c>
      <c r="B1029" s="285"/>
      <c r="C1029" s="164"/>
      <c r="D1029" s="164"/>
      <c r="E1029" s="164"/>
      <c r="F1029" s="164"/>
      <c r="G1029" s="164"/>
    </row>
    <row r="1030" s="125" customFormat="1" ht="16.5" customHeight="1" spans="1:7">
      <c r="A1030" s="284" t="s">
        <v>121</v>
      </c>
      <c r="B1030" s="285"/>
      <c r="C1030" s="164"/>
      <c r="D1030" s="164"/>
      <c r="E1030" s="164"/>
      <c r="F1030" s="164"/>
      <c r="G1030" s="164"/>
    </row>
    <row r="1031" s="125" customFormat="1" ht="16.5" customHeight="1" spans="1:7">
      <c r="A1031" s="284" t="s">
        <v>899</v>
      </c>
      <c r="B1031" s="285"/>
      <c r="C1031" s="164"/>
      <c r="D1031" s="164"/>
      <c r="E1031" s="164"/>
      <c r="F1031" s="164"/>
      <c r="G1031" s="164"/>
    </row>
    <row r="1032" s="125" customFormat="1" ht="16.5" customHeight="1" spans="1:7">
      <c r="A1032" s="282" t="s">
        <v>900</v>
      </c>
      <c r="B1032" s="285"/>
      <c r="C1032" s="164"/>
      <c r="D1032" s="164"/>
      <c r="E1032" s="164"/>
      <c r="F1032" s="164"/>
      <c r="G1032" s="164"/>
    </row>
    <row r="1033" s="125" customFormat="1" ht="16.5" customHeight="1" spans="1:7">
      <c r="A1033" s="284" t="s">
        <v>901</v>
      </c>
      <c r="B1033" s="285"/>
      <c r="C1033" s="164"/>
      <c r="D1033" s="164"/>
      <c r="E1033" s="164"/>
      <c r="F1033" s="164"/>
      <c r="G1033" s="164"/>
    </row>
    <row r="1034" s="125" customFormat="1" ht="16.5" customHeight="1" spans="1:7">
      <c r="A1034" s="284" t="s">
        <v>902</v>
      </c>
      <c r="B1034" s="285"/>
      <c r="C1034" s="164"/>
      <c r="D1034" s="164"/>
      <c r="E1034" s="164"/>
      <c r="F1034" s="164"/>
      <c r="G1034" s="164"/>
    </row>
    <row r="1035" s="125" customFormat="1" ht="16.5" customHeight="1" spans="1:7">
      <c r="A1035" s="279" t="s">
        <v>903</v>
      </c>
      <c r="B1035" s="285"/>
      <c r="C1035" s="164"/>
      <c r="D1035" s="164"/>
      <c r="E1035" s="164"/>
      <c r="F1035" s="164"/>
      <c r="G1035" s="164"/>
    </row>
    <row r="1036" s="125" customFormat="1" ht="16.5" customHeight="1" spans="1:7">
      <c r="A1036" s="282" t="s">
        <v>904</v>
      </c>
      <c r="B1036" s="285"/>
      <c r="C1036" s="164"/>
      <c r="D1036" s="164"/>
      <c r="E1036" s="164"/>
      <c r="F1036" s="164"/>
      <c r="G1036" s="164"/>
    </row>
    <row r="1037" s="125" customFormat="1" ht="16.5" customHeight="1" spans="1:7">
      <c r="A1037" s="284" t="s">
        <v>905</v>
      </c>
      <c r="B1037" s="281">
        <f>SUM(B1038:B1052)</f>
        <v>0</v>
      </c>
      <c r="C1037" s="164"/>
      <c r="D1037" s="164"/>
      <c r="E1037" s="164"/>
      <c r="F1037" s="164"/>
      <c r="G1037" s="164"/>
    </row>
    <row r="1038" s="125" customFormat="1" ht="16.5" customHeight="1" spans="1:7">
      <c r="A1038" s="284" t="s">
        <v>119</v>
      </c>
      <c r="B1038" s="285"/>
      <c r="C1038" s="164"/>
      <c r="D1038" s="164"/>
      <c r="E1038" s="164"/>
      <c r="F1038" s="164"/>
      <c r="G1038" s="164"/>
    </row>
    <row r="1039" s="125" customFormat="1" ht="16.5" customHeight="1" spans="1:7">
      <c r="A1039" s="284" t="s">
        <v>120</v>
      </c>
      <c r="B1039" s="285"/>
      <c r="C1039" s="164"/>
      <c r="D1039" s="164"/>
      <c r="E1039" s="164"/>
      <c r="F1039" s="164"/>
      <c r="G1039" s="164"/>
    </row>
    <row r="1040" s="125" customFormat="1" ht="16.5" customHeight="1" spans="1:7">
      <c r="A1040" s="284" t="s">
        <v>121</v>
      </c>
      <c r="B1040" s="285"/>
      <c r="C1040" s="164"/>
      <c r="D1040" s="164"/>
      <c r="E1040" s="164"/>
      <c r="F1040" s="164"/>
      <c r="G1040" s="164"/>
    </row>
    <row r="1041" s="125" customFormat="1" ht="16.5" customHeight="1" spans="1:7">
      <c r="A1041" s="284" t="s">
        <v>906</v>
      </c>
      <c r="B1041" s="285"/>
      <c r="C1041" s="164"/>
      <c r="D1041" s="164"/>
      <c r="E1041" s="164"/>
      <c r="F1041" s="164"/>
      <c r="G1041" s="164"/>
    </row>
    <row r="1042" s="125" customFormat="1" ht="16.5" customHeight="1" spans="1:7">
      <c r="A1042" s="284" t="s">
        <v>907</v>
      </c>
      <c r="B1042" s="285"/>
      <c r="C1042" s="164"/>
      <c r="D1042" s="164"/>
      <c r="E1042" s="164"/>
      <c r="F1042" s="164"/>
      <c r="G1042" s="164"/>
    </row>
    <row r="1043" s="125" customFormat="1" ht="16.5" customHeight="1" spans="1:7">
      <c r="A1043" s="284" t="s">
        <v>908</v>
      </c>
      <c r="B1043" s="285"/>
      <c r="C1043" s="164"/>
      <c r="D1043" s="164"/>
      <c r="E1043" s="164"/>
      <c r="F1043" s="164"/>
      <c r="G1043" s="164"/>
    </row>
    <row r="1044" s="125" customFormat="1" ht="16.5" customHeight="1" spans="1:7">
      <c r="A1044" s="284" t="s">
        <v>909</v>
      </c>
      <c r="B1044" s="285"/>
      <c r="C1044" s="164"/>
      <c r="D1044" s="164"/>
      <c r="E1044" s="164"/>
      <c r="F1044" s="164"/>
      <c r="G1044" s="164"/>
    </row>
    <row r="1045" s="125" customFormat="1" ht="16.5" customHeight="1" spans="1:7">
      <c r="A1045" s="284" t="s">
        <v>910</v>
      </c>
      <c r="B1045" s="285"/>
      <c r="C1045" s="164"/>
      <c r="D1045" s="164"/>
      <c r="E1045" s="164"/>
      <c r="F1045" s="164"/>
      <c r="G1045" s="164"/>
    </row>
    <row r="1046" s="125" customFormat="1" ht="16.5" customHeight="1" spans="1:7">
      <c r="A1046" s="284" t="s">
        <v>911</v>
      </c>
      <c r="B1046" s="285"/>
      <c r="C1046" s="164"/>
      <c r="D1046" s="164"/>
      <c r="E1046" s="164"/>
      <c r="F1046" s="164"/>
      <c r="G1046" s="164"/>
    </row>
    <row r="1047" s="125" customFormat="1" ht="16.5" customHeight="1" spans="1:7">
      <c r="A1047" s="284" t="s">
        <v>912</v>
      </c>
      <c r="B1047" s="285"/>
      <c r="C1047" s="164"/>
      <c r="D1047" s="164"/>
      <c r="E1047" s="164"/>
      <c r="F1047" s="164"/>
      <c r="G1047" s="164"/>
    </row>
    <row r="1048" s="125" customFormat="1" ht="16.5" customHeight="1" spans="1:7">
      <c r="A1048" s="284" t="s">
        <v>913</v>
      </c>
      <c r="B1048" s="285"/>
      <c r="C1048" s="164"/>
      <c r="D1048" s="164"/>
      <c r="E1048" s="164"/>
      <c r="F1048" s="164"/>
      <c r="G1048" s="164"/>
    </row>
    <row r="1049" s="125" customFormat="1" ht="16.5" customHeight="1" spans="1:7">
      <c r="A1049" s="284" t="s">
        <v>914</v>
      </c>
      <c r="B1049" s="285"/>
      <c r="C1049" s="164"/>
      <c r="D1049" s="164"/>
      <c r="E1049" s="164"/>
      <c r="F1049" s="164"/>
      <c r="G1049" s="164"/>
    </row>
    <row r="1050" s="125" customFormat="1" ht="16.5" customHeight="1" spans="1:7">
      <c r="A1050" s="284" t="s">
        <v>915</v>
      </c>
      <c r="B1050" s="285"/>
      <c r="C1050" s="164"/>
      <c r="D1050" s="164"/>
      <c r="E1050" s="164"/>
      <c r="F1050" s="164"/>
      <c r="G1050" s="164"/>
    </row>
    <row r="1051" s="125" customFormat="1" ht="16.5" customHeight="1" spans="1:7">
      <c r="A1051" s="284" t="s">
        <v>916</v>
      </c>
      <c r="B1051" s="285"/>
      <c r="C1051" s="164"/>
      <c r="D1051" s="164"/>
      <c r="E1051" s="164"/>
      <c r="F1051" s="164"/>
      <c r="G1051" s="164"/>
    </row>
    <row r="1052" s="125" customFormat="1" ht="16.5" customHeight="1" spans="1:7">
      <c r="A1052" s="284" t="s">
        <v>917</v>
      </c>
      <c r="B1052" s="285"/>
      <c r="C1052" s="164"/>
      <c r="D1052" s="164"/>
      <c r="E1052" s="164"/>
      <c r="F1052" s="164"/>
      <c r="G1052" s="164"/>
    </row>
    <row r="1053" s="125" customFormat="1" ht="16.5" customHeight="1" spans="1:7">
      <c r="A1053" s="284" t="s">
        <v>918</v>
      </c>
      <c r="B1053" s="281">
        <f>SUM(B1054:B1057)</f>
        <v>0</v>
      </c>
      <c r="C1053" s="164"/>
      <c r="D1053" s="164"/>
      <c r="E1053" s="164"/>
      <c r="F1053" s="164"/>
      <c r="G1053" s="164"/>
    </row>
    <row r="1054" s="125" customFormat="1" ht="16.5" customHeight="1" spans="1:7">
      <c r="A1054" s="284" t="s">
        <v>119</v>
      </c>
      <c r="B1054" s="285"/>
      <c r="C1054" s="164"/>
      <c r="D1054" s="164"/>
      <c r="E1054" s="164"/>
      <c r="F1054" s="164"/>
      <c r="G1054" s="164"/>
    </row>
    <row r="1055" s="125" customFormat="1" ht="16.5" customHeight="1" spans="1:7">
      <c r="A1055" s="284" t="s">
        <v>120</v>
      </c>
      <c r="B1055" s="285"/>
      <c r="C1055" s="164"/>
      <c r="D1055" s="164"/>
      <c r="E1055" s="164"/>
      <c r="F1055" s="164"/>
      <c r="G1055" s="164"/>
    </row>
    <row r="1056" s="125" customFormat="1" ht="16.5" customHeight="1" spans="1:7">
      <c r="A1056" s="284" t="s">
        <v>121</v>
      </c>
      <c r="B1056" s="285"/>
      <c r="C1056" s="164"/>
      <c r="D1056" s="164"/>
      <c r="E1056" s="164"/>
      <c r="F1056" s="164"/>
      <c r="G1056" s="164"/>
    </row>
    <row r="1057" s="125" customFormat="1" ht="16.5" customHeight="1" spans="1:7">
      <c r="A1057" s="284" t="s">
        <v>919</v>
      </c>
      <c r="B1057" s="285"/>
      <c r="C1057" s="164"/>
      <c r="D1057" s="164"/>
      <c r="E1057" s="164"/>
      <c r="F1057" s="164"/>
      <c r="G1057" s="164"/>
    </row>
    <row r="1058" s="125" customFormat="1" ht="16.5" customHeight="1" spans="1:7">
      <c r="A1058" s="284" t="s">
        <v>920</v>
      </c>
      <c r="B1058" s="281">
        <f>SUM(B1059:B1068)</f>
        <v>0</v>
      </c>
      <c r="C1058" s="164"/>
      <c r="D1058" s="164"/>
      <c r="E1058" s="164"/>
      <c r="F1058" s="164"/>
      <c r="G1058" s="164"/>
    </row>
    <row r="1059" s="125" customFormat="1" ht="16.5" customHeight="1" spans="1:7">
      <c r="A1059" s="282" t="s">
        <v>119</v>
      </c>
      <c r="B1059" s="285"/>
      <c r="C1059" s="164"/>
      <c r="D1059" s="164"/>
      <c r="E1059" s="164"/>
      <c r="F1059" s="164"/>
      <c r="G1059" s="164"/>
    </row>
    <row r="1060" s="125" customFormat="1" ht="16.5" customHeight="1" spans="1:7">
      <c r="A1060" s="284" t="s">
        <v>120</v>
      </c>
      <c r="B1060" s="285"/>
      <c r="C1060" s="164"/>
      <c r="D1060" s="164"/>
      <c r="E1060" s="164"/>
      <c r="F1060" s="164"/>
      <c r="G1060" s="164"/>
    </row>
    <row r="1061" s="125" customFormat="1" ht="16.5" customHeight="1" spans="1:7">
      <c r="A1061" s="284" t="s">
        <v>121</v>
      </c>
      <c r="B1061" s="285"/>
      <c r="C1061" s="164"/>
      <c r="D1061" s="164"/>
      <c r="E1061" s="164"/>
      <c r="F1061" s="164"/>
      <c r="G1061" s="164"/>
    </row>
    <row r="1062" s="125" customFormat="1" ht="16.5" customHeight="1" spans="1:7">
      <c r="A1062" s="284" t="s">
        <v>921</v>
      </c>
      <c r="B1062" s="285"/>
      <c r="C1062" s="164"/>
      <c r="D1062" s="164"/>
      <c r="E1062" s="164"/>
      <c r="F1062" s="164"/>
      <c r="G1062" s="164"/>
    </row>
    <row r="1063" s="125" customFormat="1" ht="16.5" customHeight="1" spans="1:7">
      <c r="A1063" s="284" t="s">
        <v>922</v>
      </c>
      <c r="B1063" s="285"/>
      <c r="C1063" s="164"/>
      <c r="D1063" s="164"/>
      <c r="E1063" s="164"/>
      <c r="F1063" s="164"/>
      <c r="G1063" s="164"/>
    </row>
    <row r="1064" s="125" customFormat="1" ht="16.5" customHeight="1" spans="1:7">
      <c r="A1064" s="284" t="s">
        <v>923</v>
      </c>
      <c r="B1064" s="285"/>
      <c r="C1064" s="164"/>
      <c r="D1064" s="164"/>
      <c r="E1064" s="164"/>
      <c r="F1064" s="164"/>
      <c r="G1064" s="164"/>
    </row>
    <row r="1065" s="125" customFormat="1" ht="16.5" customHeight="1" spans="1:7">
      <c r="A1065" s="284" t="s">
        <v>924</v>
      </c>
      <c r="B1065" s="285"/>
      <c r="C1065" s="164"/>
      <c r="D1065" s="164"/>
      <c r="E1065" s="164"/>
      <c r="F1065" s="164"/>
      <c r="G1065" s="164"/>
    </row>
    <row r="1066" s="125" customFormat="1" ht="16.5" customHeight="1" spans="1:7">
      <c r="A1066" s="284" t="s">
        <v>925</v>
      </c>
      <c r="B1066" s="285"/>
      <c r="C1066" s="164"/>
      <c r="D1066" s="164"/>
      <c r="E1066" s="164"/>
      <c r="F1066" s="164"/>
      <c r="G1066" s="164"/>
    </row>
    <row r="1067" s="125" customFormat="1" ht="16.5" customHeight="1" spans="1:7">
      <c r="A1067" s="284" t="s">
        <v>128</v>
      </c>
      <c r="B1067" s="288"/>
      <c r="C1067" s="164"/>
      <c r="D1067" s="164"/>
      <c r="E1067" s="164"/>
      <c r="F1067" s="164"/>
      <c r="G1067" s="164"/>
    </row>
    <row r="1068" s="125" customFormat="1" ht="16.5" customHeight="1" spans="1:7">
      <c r="A1068" s="284" t="s">
        <v>926</v>
      </c>
      <c r="B1068" s="285"/>
      <c r="C1068" s="164"/>
      <c r="D1068" s="164"/>
      <c r="E1068" s="164"/>
      <c r="F1068" s="164"/>
      <c r="G1068" s="164"/>
    </row>
    <row r="1069" s="125" customFormat="1" ht="16.5" customHeight="1" spans="1:7">
      <c r="A1069" s="282" t="s">
        <v>927</v>
      </c>
      <c r="B1069" s="283">
        <f>SUM(B1070:B1075)</f>
        <v>0</v>
      </c>
      <c r="C1069" s="164"/>
      <c r="D1069" s="164"/>
      <c r="E1069" s="164"/>
      <c r="F1069" s="164"/>
      <c r="G1069" s="164"/>
    </row>
    <row r="1070" s="125" customFormat="1" ht="16.5" customHeight="1" spans="1:7">
      <c r="A1070" s="284" t="s">
        <v>119</v>
      </c>
      <c r="B1070" s="285"/>
      <c r="C1070" s="164"/>
      <c r="D1070" s="164"/>
      <c r="E1070" s="164"/>
      <c r="F1070" s="164"/>
      <c r="G1070" s="164"/>
    </row>
    <row r="1071" s="125" customFormat="1" ht="16.5" customHeight="1" spans="1:7">
      <c r="A1071" s="284" t="s">
        <v>120</v>
      </c>
      <c r="B1071" s="285"/>
      <c r="C1071" s="164"/>
      <c r="D1071" s="164"/>
      <c r="E1071" s="164"/>
      <c r="F1071" s="164"/>
      <c r="G1071" s="164"/>
    </row>
    <row r="1072" s="125" customFormat="1" ht="16.5" customHeight="1" spans="1:7">
      <c r="A1072" s="284" t="s">
        <v>121</v>
      </c>
      <c r="B1072" s="285"/>
      <c r="C1072" s="164"/>
      <c r="D1072" s="164"/>
      <c r="E1072" s="164"/>
      <c r="F1072" s="164"/>
      <c r="G1072" s="164"/>
    </row>
    <row r="1073" s="125" customFormat="1" ht="16.5" customHeight="1" spans="1:7">
      <c r="A1073" s="284" t="s">
        <v>928</v>
      </c>
      <c r="B1073" s="285"/>
      <c r="C1073" s="164"/>
      <c r="D1073" s="164"/>
      <c r="E1073" s="164"/>
      <c r="F1073" s="164"/>
      <c r="G1073" s="164"/>
    </row>
    <row r="1074" s="125" customFormat="1" ht="16.5" customHeight="1" spans="1:7">
      <c r="A1074" s="284" t="s">
        <v>929</v>
      </c>
      <c r="B1074" s="285"/>
      <c r="C1074" s="164"/>
      <c r="D1074" s="164"/>
      <c r="E1074" s="164"/>
      <c r="F1074" s="164"/>
      <c r="G1074" s="164"/>
    </row>
    <row r="1075" s="125" customFormat="1" ht="16.5" customHeight="1" spans="1:7">
      <c r="A1075" s="284" t="s">
        <v>930</v>
      </c>
      <c r="B1075" s="285"/>
      <c r="C1075" s="164"/>
      <c r="D1075" s="164"/>
      <c r="E1075" s="164"/>
      <c r="F1075" s="164"/>
      <c r="G1075" s="164"/>
    </row>
    <row r="1076" s="125" customFormat="1" ht="16.5" customHeight="1" spans="1:7">
      <c r="A1076" s="284" t="s">
        <v>931</v>
      </c>
      <c r="B1076" s="281">
        <f>SUM(B1077:B1083)</f>
        <v>0</v>
      </c>
      <c r="C1076" s="164"/>
      <c r="D1076" s="164"/>
      <c r="E1076" s="164"/>
      <c r="F1076" s="164"/>
      <c r="G1076" s="164"/>
    </row>
    <row r="1077" s="125" customFormat="1" ht="16.5" customHeight="1" spans="1:7">
      <c r="A1077" s="284" t="s">
        <v>119</v>
      </c>
      <c r="B1077" s="285"/>
      <c r="C1077" s="164"/>
      <c r="D1077" s="164"/>
      <c r="E1077" s="164"/>
      <c r="F1077" s="164"/>
      <c r="G1077" s="164"/>
    </row>
    <row r="1078" s="125" customFormat="1" ht="16.5" customHeight="1" spans="1:7">
      <c r="A1078" s="284" t="s">
        <v>120</v>
      </c>
      <c r="B1078" s="285"/>
      <c r="C1078" s="164"/>
      <c r="D1078" s="164"/>
      <c r="E1078" s="164"/>
      <c r="F1078" s="164"/>
      <c r="G1078" s="164"/>
    </row>
    <row r="1079" s="125" customFormat="1" ht="16.5" customHeight="1" spans="1:7">
      <c r="A1079" s="282" t="s">
        <v>121</v>
      </c>
      <c r="B1079" s="285"/>
      <c r="C1079" s="164"/>
      <c r="D1079" s="164"/>
      <c r="E1079" s="164"/>
      <c r="F1079" s="164"/>
      <c r="G1079" s="164"/>
    </row>
    <row r="1080" s="125" customFormat="1" ht="16.5" customHeight="1" spans="1:7">
      <c r="A1080" s="284" t="s">
        <v>932</v>
      </c>
      <c r="B1080" s="285"/>
      <c r="C1080" s="164"/>
      <c r="D1080" s="164"/>
      <c r="E1080" s="164"/>
      <c r="F1080" s="164"/>
      <c r="G1080" s="164"/>
    </row>
    <row r="1081" s="125" customFormat="1" ht="16.5" customHeight="1" spans="1:7">
      <c r="A1081" s="284" t="s">
        <v>933</v>
      </c>
      <c r="B1081" s="285"/>
      <c r="C1081" s="164"/>
      <c r="D1081" s="164"/>
      <c r="E1081" s="164"/>
      <c r="F1081" s="164"/>
      <c r="G1081" s="164"/>
    </row>
    <row r="1082" s="125" customFormat="1" ht="16.5" customHeight="1" spans="1:7">
      <c r="A1082" s="284" t="s">
        <v>934</v>
      </c>
      <c r="B1082" s="285"/>
      <c r="C1082" s="164"/>
      <c r="D1082" s="164"/>
      <c r="E1082" s="164"/>
      <c r="F1082" s="164"/>
      <c r="G1082" s="164"/>
    </row>
    <row r="1083" s="125" customFormat="1" ht="16.5" customHeight="1" spans="1:7">
      <c r="A1083" s="284" t="s">
        <v>935</v>
      </c>
      <c r="B1083" s="285"/>
      <c r="C1083" s="164"/>
      <c r="D1083" s="164"/>
      <c r="E1083" s="164"/>
      <c r="F1083" s="164"/>
      <c r="G1083" s="164"/>
    </row>
    <row r="1084" s="125" customFormat="1" ht="16.5" customHeight="1" spans="1:7">
      <c r="A1084" s="282" t="s">
        <v>936</v>
      </c>
      <c r="B1084" s="281">
        <f>SUM(B1085:B1089)</f>
        <v>0</v>
      </c>
      <c r="C1084" s="164"/>
      <c r="D1084" s="164"/>
      <c r="E1084" s="164"/>
      <c r="F1084" s="164"/>
      <c r="G1084" s="164"/>
    </row>
    <row r="1085" s="125" customFormat="1" ht="16.5" customHeight="1" spans="1:7">
      <c r="A1085" s="284" t="s">
        <v>937</v>
      </c>
      <c r="B1085" s="285"/>
      <c r="C1085" s="164"/>
      <c r="D1085" s="164"/>
      <c r="E1085" s="164"/>
      <c r="F1085" s="164"/>
      <c r="G1085" s="164"/>
    </row>
    <row r="1086" s="125" customFormat="1" ht="16.5" customHeight="1" spans="1:7">
      <c r="A1086" s="284" t="s">
        <v>938</v>
      </c>
      <c r="B1086" s="285"/>
      <c r="C1086" s="164"/>
      <c r="D1086" s="164"/>
      <c r="E1086" s="164"/>
      <c r="F1086" s="164"/>
      <c r="G1086" s="164"/>
    </row>
    <row r="1087" s="125" customFormat="1" ht="16.5" customHeight="1" spans="1:7">
      <c r="A1087" s="284" t="s">
        <v>939</v>
      </c>
      <c r="B1087" s="285"/>
      <c r="C1087" s="164"/>
      <c r="D1087" s="164"/>
      <c r="E1087" s="164"/>
      <c r="F1087" s="164"/>
      <c r="G1087" s="164"/>
    </row>
    <row r="1088" s="125" customFormat="1" ht="16.5" customHeight="1" spans="1:7">
      <c r="A1088" s="284" t="s">
        <v>940</v>
      </c>
      <c r="B1088" s="285"/>
      <c r="C1088" s="164"/>
      <c r="D1088" s="164"/>
      <c r="E1088" s="164"/>
      <c r="F1088" s="164"/>
      <c r="G1088" s="164"/>
    </row>
    <row r="1089" s="125" customFormat="1" ht="16.5" customHeight="1" spans="1:7">
      <c r="A1089" s="284" t="s">
        <v>941</v>
      </c>
      <c r="B1089" s="285"/>
      <c r="C1089" s="164"/>
      <c r="D1089" s="164"/>
      <c r="E1089" s="164"/>
      <c r="F1089" s="164"/>
      <c r="G1089" s="164"/>
    </row>
    <row r="1090" s="125" customFormat="1" ht="16.5" customHeight="1" spans="1:7">
      <c r="A1090" s="284" t="s">
        <v>942</v>
      </c>
      <c r="B1090" s="281">
        <f>B1091+B1101+B1107</f>
        <v>0</v>
      </c>
      <c r="C1090" s="164"/>
      <c r="D1090" s="164"/>
      <c r="E1090" s="164"/>
      <c r="F1090" s="164"/>
      <c r="G1090" s="164"/>
    </row>
    <row r="1091" s="125" customFormat="1" ht="16.5" customHeight="1" spans="1:7">
      <c r="A1091" s="282" t="s">
        <v>943</v>
      </c>
      <c r="B1091" s="281">
        <f>SUM(B1092:B1100)</f>
        <v>0</v>
      </c>
      <c r="C1091" s="164"/>
      <c r="D1091" s="164"/>
      <c r="E1091" s="164"/>
      <c r="F1091" s="164"/>
      <c r="G1091" s="164"/>
    </row>
    <row r="1092" s="125" customFormat="1" ht="16.5" customHeight="1" spans="1:7">
      <c r="A1092" s="284" t="s">
        <v>119</v>
      </c>
      <c r="B1092" s="285"/>
      <c r="C1092" s="164"/>
      <c r="D1092" s="164"/>
      <c r="E1092" s="164"/>
      <c r="F1092" s="164"/>
      <c r="G1092" s="164"/>
    </row>
    <row r="1093" s="125" customFormat="1" ht="16.5" customHeight="1" spans="1:7">
      <c r="A1093" s="284" t="s">
        <v>120</v>
      </c>
      <c r="B1093" s="285"/>
      <c r="C1093" s="164"/>
      <c r="D1093" s="164"/>
      <c r="E1093" s="164"/>
      <c r="F1093" s="164"/>
      <c r="G1093" s="164"/>
    </row>
    <row r="1094" s="125" customFormat="1" ht="16.5" customHeight="1" spans="1:7">
      <c r="A1094" s="284" t="s">
        <v>121</v>
      </c>
      <c r="B1094" s="285"/>
      <c r="C1094" s="164"/>
      <c r="D1094" s="164"/>
      <c r="E1094" s="164"/>
      <c r="F1094" s="164"/>
      <c r="G1094" s="164"/>
    </row>
    <row r="1095" s="125" customFormat="1" ht="16.5" customHeight="1" spans="1:7">
      <c r="A1095" s="284" t="s">
        <v>944</v>
      </c>
      <c r="B1095" s="285"/>
      <c r="C1095" s="164"/>
      <c r="D1095" s="164"/>
      <c r="E1095" s="164"/>
      <c r="F1095" s="164"/>
      <c r="G1095" s="164"/>
    </row>
    <row r="1096" s="125" customFormat="1" ht="16.5" customHeight="1" spans="1:7">
      <c r="A1096" s="282" t="s">
        <v>945</v>
      </c>
      <c r="B1096" s="285"/>
      <c r="C1096" s="164"/>
      <c r="D1096" s="164"/>
      <c r="E1096" s="164"/>
      <c r="F1096" s="164"/>
      <c r="G1096" s="164"/>
    </row>
    <row r="1097" s="125" customFormat="1" ht="16.5" customHeight="1" spans="1:7">
      <c r="A1097" s="284" t="s">
        <v>946</v>
      </c>
      <c r="B1097" s="285"/>
      <c r="C1097" s="164"/>
      <c r="D1097" s="164"/>
      <c r="E1097" s="164"/>
      <c r="F1097" s="164"/>
      <c r="G1097" s="164"/>
    </row>
    <row r="1098" s="125" customFormat="1" ht="16.5" customHeight="1" spans="1:7">
      <c r="A1098" s="284" t="s">
        <v>947</v>
      </c>
      <c r="B1098" s="285"/>
      <c r="C1098" s="164"/>
      <c r="D1098" s="164"/>
      <c r="E1098" s="164"/>
      <c r="F1098" s="164"/>
      <c r="G1098" s="164"/>
    </row>
    <row r="1099" s="125" customFormat="1" ht="16.5" customHeight="1" spans="1:7">
      <c r="A1099" s="284" t="s">
        <v>128</v>
      </c>
      <c r="B1099" s="285"/>
      <c r="C1099" s="164"/>
      <c r="D1099" s="164"/>
      <c r="E1099" s="164"/>
      <c r="F1099" s="164"/>
      <c r="G1099" s="164"/>
    </row>
    <row r="1100" s="125" customFormat="1" ht="16.5" customHeight="1" spans="1:7">
      <c r="A1100" s="284" t="s">
        <v>948</v>
      </c>
      <c r="B1100" s="285"/>
      <c r="C1100" s="164"/>
      <c r="D1100" s="164"/>
      <c r="E1100" s="164"/>
      <c r="F1100" s="164"/>
      <c r="G1100" s="164"/>
    </row>
    <row r="1101" s="125" customFormat="1" ht="16.5" customHeight="1" spans="1:7">
      <c r="A1101" s="282" t="s">
        <v>949</v>
      </c>
      <c r="B1101" s="281">
        <f>SUM(B1102:B1106)</f>
        <v>0</v>
      </c>
      <c r="C1101" s="164"/>
      <c r="D1101" s="164"/>
      <c r="E1101" s="164"/>
      <c r="F1101" s="164"/>
      <c r="G1101" s="164"/>
    </row>
    <row r="1102" s="125" customFormat="1" ht="16.5" customHeight="1" spans="1:7">
      <c r="A1102" s="284" t="s">
        <v>119</v>
      </c>
      <c r="B1102" s="285"/>
      <c r="C1102" s="164"/>
      <c r="D1102" s="164"/>
      <c r="E1102" s="164"/>
      <c r="F1102" s="164"/>
      <c r="G1102" s="164"/>
    </row>
    <row r="1103" s="125" customFormat="1" ht="16.5" customHeight="1" spans="1:7">
      <c r="A1103" s="284" t="s">
        <v>120</v>
      </c>
      <c r="B1103" s="285"/>
      <c r="C1103" s="164"/>
      <c r="D1103" s="164"/>
      <c r="E1103" s="164"/>
      <c r="F1103" s="164"/>
      <c r="G1103" s="164"/>
    </row>
    <row r="1104" s="125" customFormat="1" ht="16.5" customHeight="1" spans="1:7">
      <c r="A1104" s="284" t="s">
        <v>121</v>
      </c>
      <c r="B1104" s="285"/>
      <c r="C1104" s="164"/>
      <c r="D1104" s="164"/>
      <c r="E1104" s="164"/>
      <c r="F1104" s="164"/>
      <c r="G1104" s="164"/>
    </row>
    <row r="1105" s="125" customFormat="1" ht="16.5" customHeight="1" spans="1:7">
      <c r="A1105" s="284" t="s">
        <v>950</v>
      </c>
      <c r="B1105" s="285"/>
      <c r="C1105" s="164"/>
      <c r="D1105" s="164"/>
      <c r="E1105" s="164"/>
      <c r="F1105" s="164"/>
      <c r="G1105" s="164"/>
    </row>
    <row r="1106" s="125" customFormat="1" ht="16.5" customHeight="1" spans="1:7">
      <c r="A1106" s="282" t="s">
        <v>951</v>
      </c>
      <c r="B1106" s="285"/>
      <c r="C1106" s="164"/>
      <c r="D1106" s="164"/>
      <c r="E1106" s="164"/>
      <c r="F1106" s="164"/>
      <c r="G1106" s="164"/>
    </row>
    <row r="1107" s="125" customFormat="1" ht="16.5" customHeight="1" spans="1:7">
      <c r="A1107" s="284" t="s">
        <v>952</v>
      </c>
      <c r="B1107" s="281">
        <f>SUM(B1108:B1109)</f>
        <v>0</v>
      </c>
      <c r="C1107" s="164"/>
      <c r="D1107" s="164"/>
      <c r="E1107" s="164"/>
      <c r="F1107" s="164"/>
      <c r="G1107" s="164"/>
    </row>
    <row r="1108" s="125" customFormat="1" ht="16.5" customHeight="1" spans="1:7">
      <c r="A1108" s="284" t="s">
        <v>953</v>
      </c>
      <c r="B1108" s="285"/>
      <c r="C1108" s="164"/>
      <c r="D1108" s="164"/>
      <c r="E1108" s="164"/>
      <c r="F1108" s="164"/>
      <c r="G1108" s="164"/>
    </row>
    <row r="1109" s="125" customFormat="1" ht="16.5" customHeight="1" spans="1:7">
      <c r="A1109" s="284" t="s">
        <v>954</v>
      </c>
      <c r="B1109" s="285"/>
      <c r="C1109" s="164"/>
      <c r="D1109" s="164"/>
      <c r="E1109" s="164"/>
      <c r="F1109" s="164"/>
      <c r="G1109" s="164"/>
    </row>
    <row r="1110" s="125" customFormat="1" ht="16.5" customHeight="1" spans="1:7">
      <c r="A1110" s="284" t="s">
        <v>955</v>
      </c>
      <c r="B1110" s="281">
        <f>B1111+B1118+B1128+B1134+B1137</f>
        <v>0</v>
      </c>
      <c r="C1110" s="164"/>
      <c r="D1110" s="164"/>
      <c r="E1110" s="164"/>
      <c r="F1110" s="164"/>
      <c r="G1110" s="164"/>
    </row>
    <row r="1111" s="125" customFormat="1" ht="16.5" customHeight="1" spans="1:7">
      <c r="A1111" s="282" t="s">
        <v>956</v>
      </c>
      <c r="B1111" s="281">
        <f>SUM(B1112:B1117)</f>
        <v>0</v>
      </c>
      <c r="C1111" s="164"/>
      <c r="D1111" s="164"/>
      <c r="E1111" s="164"/>
      <c r="F1111" s="164"/>
      <c r="G1111" s="164"/>
    </row>
    <row r="1112" s="125" customFormat="1" ht="16.5" customHeight="1" spans="1:7">
      <c r="A1112" s="284" t="s">
        <v>119</v>
      </c>
      <c r="B1112" s="285"/>
      <c r="C1112" s="164"/>
      <c r="D1112" s="164"/>
      <c r="E1112" s="164"/>
      <c r="F1112" s="164"/>
      <c r="G1112" s="164"/>
    </row>
    <row r="1113" s="125" customFormat="1" ht="16.5" customHeight="1" spans="1:7">
      <c r="A1113" s="284" t="s">
        <v>120</v>
      </c>
      <c r="B1113" s="285"/>
      <c r="C1113" s="164"/>
      <c r="D1113" s="164"/>
      <c r="E1113" s="164"/>
      <c r="F1113" s="164"/>
      <c r="G1113" s="164"/>
    </row>
    <row r="1114" s="125" customFormat="1" ht="16.5" customHeight="1" spans="1:7">
      <c r="A1114" s="284" t="s">
        <v>121</v>
      </c>
      <c r="B1114" s="285"/>
      <c r="C1114" s="164"/>
      <c r="D1114" s="164"/>
      <c r="E1114" s="164"/>
      <c r="F1114" s="164"/>
      <c r="G1114" s="164"/>
    </row>
    <row r="1115" s="125" customFormat="1" ht="16.5" customHeight="1" spans="1:7">
      <c r="A1115" s="284" t="s">
        <v>957</v>
      </c>
      <c r="B1115" s="285"/>
      <c r="C1115" s="164"/>
      <c r="D1115" s="164"/>
      <c r="E1115" s="164"/>
      <c r="F1115" s="164"/>
      <c r="G1115" s="164"/>
    </row>
    <row r="1116" s="125" customFormat="1" ht="16.5" customHeight="1" spans="1:7">
      <c r="A1116" s="284" t="s">
        <v>128</v>
      </c>
      <c r="B1116" s="285"/>
      <c r="C1116" s="164"/>
      <c r="D1116" s="164"/>
      <c r="E1116" s="164"/>
      <c r="F1116" s="164"/>
      <c r="G1116" s="164"/>
    </row>
    <row r="1117" s="125" customFormat="1" ht="16.5" customHeight="1" spans="1:7">
      <c r="A1117" s="284" t="s">
        <v>958</v>
      </c>
      <c r="B1117" s="285"/>
      <c r="C1117" s="164"/>
      <c r="D1117" s="164"/>
      <c r="E1117" s="164"/>
      <c r="F1117" s="164"/>
      <c r="G1117" s="164"/>
    </row>
    <row r="1118" s="125" customFormat="1" ht="16.5" customHeight="1" spans="1:7">
      <c r="A1118" s="284" t="s">
        <v>959</v>
      </c>
      <c r="B1118" s="281">
        <f>SUM(B1119:B1127)</f>
        <v>0</v>
      </c>
      <c r="C1118" s="164"/>
      <c r="D1118" s="164"/>
      <c r="E1118" s="164"/>
      <c r="F1118" s="164"/>
      <c r="G1118" s="164"/>
    </row>
    <row r="1119" s="125" customFormat="1" ht="16.5" customHeight="1" spans="1:7">
      <c r="A1119" s="284" t="s">
        <v>960</v>
      </c>
      <c r="B1119" s="285"/>
      <c r="C1119" s="164"/>
      <c r="D1119" s="164"/>
      <c r="E1119" s="164"/>
      <c r="F1119" s="164"/>
      <c r="G1119" s="164"/>
    </row>
    <row r="1120" s="125" customFormat="1" ht="16.5" customHeight="1" spans="1:7">
      <c r="A1120" s="282" t="s">
        <v>961</v>
      </c>
      <c r="B1120" s="285"/>
      <c r="C1120" s="164"/>
      <c r="D1120" s="164"/>
      <c r="E1120" s="164"/>
      <c r="F1120" s="164"/>
      <c r="G1120" s="164"/>
    </row>
    <row r="1121" s="125" customFormat="1" ht="16.5" customHeight="1" spans="1:7">
      <c r="A1121" s="284" t="s">
        <v>962</v>
      </c>
      <c r="B1121" s="285"/>
      <c r="C1121" s="164"/>
      <c r="D1121" s="164"/>
      <c r="E1121" s="164"/>
      <c r="F1121" s="164"/>
      <c r="G1121" s="164"/>
    </row>
    <row r="1122" s="125" customFormat="1" ht="16.5" customHeight="1" spans="1:7">
      <c r="A1122" s="284" t="s">
        <v>963</v>
      </c>
      <c r="B1122" s="285"/>
      <c r="C1122" s="164"/>
      <c r="D1122" s="164"/>
      <c r="E1122" s="164"/>
      <c r="F1122" s="164"/>
      <c r="G1122" s="164"/>
    </row>
    <row r="1123" s="125" customFormat="1" ht="16.5" customHeight="1" spans="1:7">
      <c r="A1123" s="284" t="s">
        <v>964</v>
      </c>
      <c r="B1123" s="285"/>
      <c r="C1123" s="164"/>
      <c r="D1123" s="164"/>
      <c r="E1123" s="164"/>
      <c r="F1123" s="164"/>
      <c r="G1123" s="164"/>
    </row>
    <row r="1124" s="125" customFormat="1" ht="16.5" customHeight="1" spans="1:7">
      <c r="A1124" s="284" t="s">
        <v>965</v>
      </c>
      <c r="B1124" s="285"/>
      <c r="C1124" s="164"/>
      <c r="D1124" s="164"/>
      <c r="E1124" s="164"/>
      <c r="F1124" s="164"/>
      <c r="G1124" s="164"/>
    </row>
    <row r="1125" s="125" customFormat="1" ht="16.5" customHeight="1" spans="1:7">
      <c r="A1125" s="284" t="s">
        <v>966</v>
      </c>
      <c r="B1125" s="285"/>
      <c r="C1125" s="164"/>
      <c r="D1125" s="164"/>
      <c r="E1125" s="164"/>
      <c r="F1125" s="164"/>
      <c r="G1125" s="164"/>
    </row>
    <row r="1126" s="125" customFormat="1" ht="16.5" customHeight="1" spans="1:7">
      <c r="A1126" s="284" t="s">
        <v>967</v>
      </c>
      <c r="B1126" s="285"/>
      <c r="C1126" s="164"/>
      <c r="D1126" s="164"/>
      <c r="E1126" s="164"/>
      <c r="F1126" s="164"/>
      <c r="G1126" s="164"/>
    </row>
    <row r="1127" s="125" customFormat="1" ht="16.5" customHeight="1" spans="1:7">
      <c r="A1127" s="282" t="s">
        <v>968</v>
      </c>
      <c r="B1127" s="285"/>
      <c r="C1127" s="164"/>
      <c r="D1127" s="164"/>
      <c r="E1127" s="164"/>
      <c r="F1127" s="164"/>
      <c r="G1127" s="164"/>
    </row>
    <row r="1128" s="125" customFormat="1" ht="16.5" customHeight="1" spans="1:7">
      <c r="A1128" s="284" t="s">
        <v>969</v>
      </c>
      <c r="B1128" s="281">
        <f>SUM(B1129:B1133)</f>
        <v>0</v>
      </c>
      <c r="C1128" s="164"/>
      <c r="D1128" s="164"/>
      <c r="E1128" s="164"/>
      <c r="F1128" s="164"/>
      <c r="G1128" s="164"/>
    </row>
    <row r="1129" s="125" customFormat="1" ht="16.5" customHeight="1" spans="1:7">
      <c r="A1129" s="284" t="s">
        <v>970</v>
      </c>
      <c r="B1129" s="285"/>
      <c r="C1129" s="164"/>
      <c r="D1129" s="164"/>
      <c r="E1129" s="164"/>
      <c r="F1129" s="164"/>
      <c r="G1129" s="164"/>
    </row>
    <row r="1130" s="125" customFormat="1" ht="16.5" customHeight="1" spans="1:7">
      <c r="A1130" s="284" t="s">
        <v>971</v>
      </c>
      <c r="B1130" s="285"/>
      <c r="C1130" s="164"/>
      <c r="D1130" s="164"/>
      <c r="E1130" s="164"/>
      <c r="F1130" s="164"/>
      <c r="G1130" s="164"/>
    </row>
    <row r="1131" s="125" customFormat="1" ht="16.5" customHeight="1" spans="1:7">
      <c r="A1131" s="284" t="s">
        <v>972</v>
      </c>
      <c r="B1131" s="285"/>
      <c r="C1131" s="164"/>
      <c r="D1131" s="164"/>
      <c r="E1131" s="164"/>
      <c r="F1131" s="164"/>
      <c r="G1131" s="164"/>
    </row>
    <row r="1132" s="125" customFormat="1" ht="16.5" customHeight="1" spans="1:7">
      <c r="A1132" s="284" t="s">
        <v>973</v>
      </c>
      <c r="B1132" s="285"/>
      <c r="C1132" s="164"/>
      <c r="D1132" s="164"/>
      <c r="E1132" s="164"/>
      <c r="F1132" s="164"/>
      <c r="G1132" s="164"/>
    </row>
    <row r="1133" s="125" customFormat="1" ht="16.5" customHeight="1" spans="1:7">
      <c r="A1133" s="284" t="s">
        <v>974</v>
      </c>
      <c r="B1133" s="285"/>
      <c r="C1133" s="164"/>
      <c r="D1133" s="164"/>
      <c r="E1133" s="164"/>
      <c r="F1133" s="164"/>
      <c r="G1133" s="164"/>
    </row>
    <row r="1134" s="125" customFormat="1" ht="16.5" customHeight="1" spans="1:7">
      <c r="A1134" s="284" t="s">
        <v>975</v>
      </c>
      <c r="B1134" s="281">
        <f>SUM(B1135:B1136)</f>
        <v>0</v>
      </c>
      <c r="C1134" s="164"/>
      <c r="D1134" s="164"/>
      <c r="E1134" s="164"/>
      <c r="F1134" s="164"/>
      <c r="G1134" s="164"/>
    </row>
    <row r="1135" s="125" customFormat="1" ht="16.5" customHeight="1" spans="1:7">
      <c r="A1135" s="284" t="s">
        <v>976</v>
      </c>
      <c r="B1135" s="285"/>
      <c r="C1135" s="164"/>
      <c r="D1135" s="164"/>
      <c r="E1135" s="164"/>
      <c r="F1135" s="164"/>
      <c r="G1135" s="164"/>
    </row>
    <row r="1136" s="125" customFormat="1" ht="16.5" customHeight="1" spans="1:7">
      <c r="A1136" s="282" t="s">
        <v>977</v>
      </c>
      <c r="B1136" s="285"/>
      <c r="C1136" s="164"/>
      <c r="D1136" s="164"/>
      <c r="E1136" s="164"/>
      <c r="F1136" s="164"/>
      <c r="G1136" s="164"/>
    </row>
    <row r="1137" s="125" customFormat="1" ht="16.5" customHeight="1" spans="1:7">
      <c r="A1137" s="284" t="s">
        <v>978</v>
      </c>
      <c r="B1137" s="281">
        <f>B1138+B1139</f>
        <v>0</v>
      </c>
      <c r="C1137" s="164"/>
      <c r="D1137" s="164"/>
      <c r="E1137" s="164"/>
      <c r="F1137" s="164"/>
      <c r="G1137" s="164"/>
    </row>
    <row r="1138" s="125" customFormat="1" ht="16.5" customHeight="1" spans="1:7">
      <c r="A1138" s="284" t="s">
        <v>979</v>
      </c>
      <c r="B1138" s="285"/>
      <c r="C1138" s="164"/>
      <c r="D1138" s="164"/>
      <c r="E1138" s="164"/>
      <c r="F1138" s="164"/>
      <c r="G1138" s="164"/>
    </row>
    <row r="1139" s="125" customFormat="1" ht="16.5" customHeight="1" spans="1:7">
      <c r="A1139" s="282" t="s">
        <v>980</v>
      </c>
      <c r="B1139" s="285"/>
      <c r="C1139" s="164"/>
      <c r="D1139" s="164"/>
      <c r="E1139" s="164"/>
      <c r="F1139" s="164"/>
      <c r="G1139" s="164"/>
    </row>
    <row r="1140" s="125" customFormat="1" ht="16.5" customHeight="1" spans="1:7">
      <c r="A1140" s="284" t="s">
        <v>981</v>
      </c>
      <c r="B1140" s="281">
        <f>SUM(B1141:B1149)</f>
        <v>0</v>
      </c>
      <c r="C1140" s="164"/>
      <c r="D1140" s="164"/>
      <c r="E1140" s="164"/>
      <c r="F1140" s="164"/>
      <c r="G1140" s="164"/>
    </row>
    <row r="1141" s="125" customFormat="1" ht="16.5" customHeight="1" spans="1:7">
      <c r="A1141" s="284" t="s">
        <v>982</v>
      </c>
      <c r="B1141" s="285"/>
      <c r="C1141" s="164"/>
      <c r="D1141" s="164"/>
      <c r="E1141" s="164"/>
      <c r="F1141" s="164"/>
      <c r="G1141" s="164"/>
    </row>
    <row r="1142" s="125" customFormat="1" ht="16.5" customHeight="1" spans="1:7">
      <c r="A1142" s="282" t="s">
        <v>983</v>
      </c>
      <c r="B1142" s="285"/>
      <c r="C1142" s="164"/>
      <c r="D1142" s="164"/>
      <c r="E1142" s="164"/>
      <c r="F1142" s="164"/>
      <c r="G1142" s="164"/>
    </row>
    <row r="1143" s="125" customFormat="1" ht="16.5" customHeight="1" spans="1:7">
      <c r="A1143" s="282" t="s">
        <v>984</v>
      </c>
      <c r="B1143" s="285"/>
      <c r="C1143" s="164"/>
      <c r="D1143" s="164"/>
      <c r="E1143" s="164"/>
      <c r="F1143" s="164"/>
      <c r="G1143" s="164"/>
    </row>
    <row r="1144" s="125" customFormat="1" ht="16.5" customHeight="1" spans="1:7">
      <c r="A1144" s="284" t="s">
        <v>985</v>
      </c>
      <c r="B1144" s="285"/>
      <c r="C1144" s="164"/>
      <c r="D1144" s="164"/>
      <c r="E1144" s="164"/>
      <c r="F1144" s="164"/>
      <c r="G1144" s="164"/>
    </row>
    <row r="1145" s="125" customFormat="1" ht="16.5" customHeight="1" spans="1:7">
      <c r="A1145" s="284" t="s">
        <v>986</v>
      </c>
      <c r="B1145" s="285"/>
      <c r="C1145" s="164"/>
      <c r="D1145" s="164"/>
      <c r="E1145" s="164"/>
      <c r="F1145" s="164"/>
      <c r="G1145" s="164"/>
    </row>
    <row r="1146" s="125" customFormat="1" ht="16.5" customHeight="1" spans="1:7">
      <c r="A1146" s="284" t="s">
        <v>987</v>
      </c>
      <c r="B1146" s="285"/>
      <c r="C1146" s="164"/>
      <c r="D1146" s="164"/>
      <c r="E1146" s="164"/>
      <c r="F1146" s="164"/>
      <c r="G1146" s="164"/>
    </row>
    <row r="1147" s="125" customFormat="1" ht="16.5" customHeight="1" spans="1:7">
      <c r="A1147" s="282" t="s">
        <v>988</v>
      </c>
      <c r="B1147" s="285"/>
      <c r="C1147" s="164"/>
      <c r="D1147" s="164"/>
      <c r="E1147" s="164"/>
      <c r="F1147" s="164"/>
      <c r="G1147" s="164"/>
    </row>
    <row r="1148" s="125" customFormat="1" ht="16.5" customHeight="1" spans="1:7">
      <c r="A1148" s="284" t="s">
        <v>989</v>
      </c>
      <c r="B1148" s="285"/>
      <c r="C1148" s="164"/>
      <c r="D1148" s="164"/>
      <c r="E1148" s="164"/>
      <c r="F1148" s="164"/>
      <c r="G1148" s="164"/>
    </row>
    <row r="1149" s="125" customFormat="1" ht="16.5" customHeight="1" spans="1:7">
      <c r="A1149" s="284" t="s">
        <v>990</v>
      </c>
      <c r="B1149" s="285"/>
      <c r="C1149" s="164"/>
      <c r="D1149" s="164"/>
      <c r="E1149" s="164"/>
      <c r="F1149" s="164"/>
      <c r="G1149" s="164"/>
    </row>
    <row r="1150" s="125" customFormat="1" ht="16.5" customHeight="1" spans="1:7">
      <c r="A1150" s="279" t="s">
        <v>991</v>
      </c>
      <c r="B1150" s="281">
        <f>B1151+B1178+B1193</f>
        <v>93.907306</v>
      </c>
      <c r="C1150" s="164"/>
      <c r="D1150" s="164"/>
      <c r="E1150" s="164"/>
      <c r="F1150" s="164"/>
      <c r="G1150" s="164"/>
    </row>
    <row r="1151" s="125" customFormat="1" ht="16.5" customHeight="1" spans="1:7">
      <c r="A1151" s="282" t="s">
        <v>992</v>
      </c>
      <c r="B1151" s="281">
        <f>SUM(B1152:B1177)</f>
        <v>20.1</v>
      </c>
      <c r="C1151" s="164"/>
      <c r="D1151" s="164"/>
      <c r="E1151" s="164"/>
      <c r="F1151" s="164"/>
      <c r="G1151" s="164"/>
    </row>
    <row r="1152" s="125" customFormat="1" ht="16.5" customHeight="1" spans="1:7">
      <c r="A1152" s="284" t="s">
        <v>119</v>
      </c>
      <c r="B1152" s="285"/>
      <c r="C1152" s="164"/>
      <c r="D1152" s="164"/>
      <c r="E1152" s="164"/>
      <c r="F1152" s="164"/>
      <c r="G1152" s="164"/>
    </row>
    <row r="1153" s="125" customFormat="1" ht="16.5" customHeight="1" spans="1:7">
      <c r="A1153" s="284" t="s">
        <v>120</v>
      </c>
      <c r="B1153" s="285"/>
      <c r="C1153" s="164"/>
      <c r="D1153" s="164"/>
      <c r="E1153" s="164"/>
      <c r="F1153" s="164"/>
      <c r="G1153" s="164"/>
    </row>
    <row r="1154" s="125" customFormat="1" ht="16.5" customHeight="1" spans="1:7">
      <c r="A1154" s="284" t="s">
        <v>121</v>
      </c>
      <c r="B1154" s="285"/>
      <c r="C1154" s="164"/>
      <c r="D1154" s="164"/>
      <c r="E1154" s="164"/>
      <c r="F1154" s="164"/>
      <c r="G1154" s="164"/>
    </row>
    <row r="1155" s="125" customFormat="1" ht="16.5" customHeight="1" spans="1:7">
      <c r="A1155" s="284" t="s">
        <v>993</v>
      </c>
      <c r="B1155" s="285"/>
      <c r="C1155" s="164"/>
      <c r="D1155" s="164"/>
      <c r="E1155" s="164"/>
      <c r="F1155" s="164"/>
      <c r="G1155" s="164"/>
    </row>
    <row r="1156" s="125" customFormat="1" ht="16.5" customHeight="1" spans="1:7">
      <c r="A1156" s="284" t="s">
        <v>994</v>
      </c>
      <c r="B1156" s="285">
        <v>20.1</v>
      </c>
      <c r="C1156" s="164"/>
      <c r="D1156" s="164"/>
      <c r="E1156" s="164"/>
      <c r="F1156" s="164"/>
      <c r="G1156" s="164"/>
    </row>
    <row r="1157" s="125" customFormat="1" ht="16.5" customHeight="1" spans="1:7">
      <c r="A1157" s="284" t="s">
        <v>995</v>
      </c>
      <c r="B1157" s="285"/>
      <c r="C1157" s="164"/>
      <c r="D1157" s="164"/>
      <c r="E1157" s="164"/>
      <c r="F1157" s="164"/>
      <c r="G1157" s="164"/>
    </row>
    <row r="1158" s="125" customFormat="1" ht="16.5" customHeight="1" spans="1:7">
      <c r="A1158" s="284" t="s">
        <v>996</v>
      </c>
      <c r="B1158" s="285"/>
      <c r="C1158" s="164"/>
      <c r="D1158" s="164"/>
      <c r="E1158" s="164"/>
      <c r="F1158" s="164"/>
      <c r="G1158" s="164"/>
    </row>
    <row r="1159" s="125" customFormat="1" ht="16.5" customHeight="1" spans="1:7">
      <c r="A1159" s="284" t="s">
        <v>997</v>
      </c>
      <c r="B1159" s="285"/>
      <c r="C1159" s="164"/>
      <c r="D1159" s="164"/>
      <c r="E1159" s="164"/>
      <c r="F1159" s="164"/>
      <c r="G1159" s="164"/>
    </row>
    <row r="1160" s="125" customFormat="1" ht="16.5" customHeight="1" spans="1:7">
      <c r="A1160" s="284" t="s">
        <v>998</v>
      </c>
      <c r="B1160" s="285"/>
      <c r="C1160" s="164"/>
      <c r="D1160" s="164"/>
      <c r="E1160" s="164"/>
      <c r="F1160" s="164"/>
      <c r="G1160" s="164"/>
    </row>
    <row r="1161" s="125" customFormat="1" ht="16.5" customHeight="1" spans="1:7">
      <c r="A1161" s="282" t="s">
        <v>999</v>
      </c>
      <c r="B1161" s="285"/>
      <c r="C1161" s="164"/>
      <c r="D1161" s="164"/>
      <c r="E1161" s="164"/>
      <c r="F1161" s="164"/>
      <c r="G1161" s="164"/>
    </row>
    <row r="1162" s="125" customFormat="1" ht="16.5" customHeight="1" spans="1:7">
      <c r="A1162" s="284" t="s">
        <v>1000</v>
      </c>
      <c r="B1162" s="285"/>
      <c r="C1162" s="164"/>
      <c r="D1162" s="164"/>
      <c r="E1162" s="164"/>
      <c r="F1162" s="164"/>
      <c r="G1162" s="164"/>
    </row>
    <row r="1163" s="125" customFormat="1" ht="16.5" customHeight="1" spans="1:7">
      <c r="A1163" s="284" t="s">
        <v>1001</v>
      </c>
      <c r="B1163" s="285"/>
      <c r="C1163" s="164"/>
      <c r="D1163" s="164"/>
      <c r="E1163" s="164"/>
      <c r="F1163" s="164"/>
      <c r="G1163" s="164"/>
    </row>
    <row r="1164" s="125" customFormat="1" ht="16.5" customHeight="1" spans="1:7">
      <c r="A1164" s="284" t="s">
        <v>1002</v>
      </c>
      <c r="B1164" s="285"/>
      <c r="C1164" s="164"/>
      <c r="D1164" s="164"/>
      <c r="E1164" s="164"/>
      <c r="F1164" s="164"/>
      <c r="G1164" s="164"/>
    </row>
    <row r="1165" s="125" customFormat="1" ht="16.5" customHeight="1" spans="1:7">
      <c r="A1165" s="284" t="s">
        <v>1003</v>
      </c>
      <c r="B1165" s="285"/>
      <c r="C1165" s="164"/>
      <c r="D1165" s="164"/>
      <c r="E1165" s="164"/>
      <c r="F1165" s="164"/>
      <c r="G1165" s="164"/>
    </row>
    <row r="1166" s="125" customFormat="1" ht="16.5" customHeight="1" spans="1:7">
      <c r="A1166" s="284" t="s">
        <v>1004</v>
      </c>
      <c r="B1166" s="285"/>
      <c r="C1166" s="164"/>
      <c r="D1166" s="164"/>
      <c r="E1166" s="164"/>
      <c r="F1166" s="164"/>
      <c r="G1166" s="164"/>
    </row>
    <row r="1167" s="125" customFormat="1" ht="16.5" customHeight="1" spans="1:7">
      <c r="A1167" s="284" t="s">
        <v>1005</v>
      </c>
      <c r="B1167" s="285"/>
      <c r="C1167" s="164"/>
      <c r="D1167" s="164"/>
      <c r="E1167" s="164"/>
      <c r="F1167" s="164"/>
      <c r="G1167" s="164"/>
    </row>
    <row r="1168" s="125" customFormat="1" ht="16.5" customHeight="1" spans="1:7">
      <c r="A1168" s="284" t="s">
        <v>1006</v>
      </c>
      <c r="B1168" s="285"/>
      <c r="C1168" s="164"/>
      <c r="D1168" s="164"/>
      <c r="E1168" s="164"/>
      <c r="F1168" s="164"/>
      <c r="G1168" s="164"/>
    </row>
    <row r="1169" s="125" customFormat="1" ht="16.5" customHeight="1" spans="1:7">
      <c r="A1169" s="284" t="s">
        <v>1007</v>
      </c>
      <c r="B1169" s="285"/>
      <c r="C1169" s="164"/>
      <c r="D1169" s="164"/>
      <c r="E1169" s="164"/>
      <c r="F1169" s="164"/>
      <c r="G1169" s="164"/>
    </row>
    <row r="1170" s="125" customFormat="1" ht="16.5" customHeight="1" spans="1:7">
      <c r="A1170" s="284" t="s">
        <v>1008</v>
      </c>
      <c r="B1170" s="285"/>
      <c r="C1170" s="164"/>
      <c r="D1170" s="164"/>
      <c r="E1170" s="164"/>
      <c r="F1170" s="164"/>
      <c r="G1170" s="164"/>
    </row>
    <row r="1171" s="125" customFormat="1" ht="16.5" customHeight="1" spans="1:7">
      <c r="A1171" s="284" t="s">
        <v>1009</v>
      </c>
      <c r="B1171" s="285"/>
      <c r="C1171" s="164"/>
      <c r="D1171" s="164"/>
      <c r="E1171" s="164"/>
      <c r="F1171" s="164"/>
      <c r="G1171" s="164"/>
    </row>
    <row r="1172" s="125" customFormat="1" ht="16.5" customHeight="1" spans="1:7">
      <c r="A1172" s="284" t="s">
        <v>1010</v>
      </c>
      <c r="B1172" s="285"/>
      <c r="C1172" s="164"/>
      <c r="D1172" s="164"/>
      <c r="E1172" s="164"/>
      <c r="F1172" s="164"/>
      <c r="G1172" s="164"/>
    </row>
    <row r="1173" s="125" customFormat="1" ht="16.5" customHeight="1" spans="1:7">
      <c r="A1173" s="284" t="s">
        <v>1011</v>
      </c>
      <c r="B1173" s="285"/>
      <c r="C1173" s="164"/>
      <c r="D1173" s="164"/>
      <c r="E1173" s="164"/>
      <c r="F1173" s="164"/>
      <c r="G1173" s="164"/>
    </row>
    <row r="1174" s="125" customFormat="1" ht="16.5" customHeight="1" spans="1:7">
      <c r="A1174" s="284" t="s">
        <v>1012</v>
      </c>
      <c r="B1174" s="285"/>
      <c r="C1174" s="164"/>
      <c r="D1174" s="164"/>
      <c r="E1174" s="164"/>
      <c r="F1174" s="164"/>
      <c r="G1174" s="164"/>
    </row>
    <row r="1175" s="125" customFormat="1" ht="16.5" customHeight="1" spans="1:7">
      <c r="A1175" s="284" t="s">
        <v>1013</v>
      </c>
      <c r="B1175" s="285"/>
      <c r="C1175" s="164"/>
      <c r="D1175" s="164"/>
      <c r="E1175" s="164"/>
      <c r="F1175" s="164"/>
      <c r="G1175" s="164"/>
    </row>
    <row r="1176" s="125" customFormat="1" ht="16.5" customHeight="1" spans="1:7">
      <c r="A1176" s="284" t="s">
        <v>128</v>
      </c>
      <c r="B1176" s="285"/>
      <c r="C1176" s="164"/>
      <c r="D1176" s="164"/>
      <c r="E1176" s="164"/>
      <c r="F1176" s="164"/>
      <c r="G1176" s="164"/>
    </row>
    <row r="1177" s="125" customFormat="1" ht="16.5" customHeight="1" spans="1:7">
      <c r="A1177" s="282" t="s">
        <v>1014</v>
      </c>
      <c r="B1177" s="285"/>
      <c r="C1177" s="164"/>
      <c r="D1177" s="164"/>
      <c r="E1177" s="164"/>
      <c r="F1177" s="164"/>
      <c r="G1177" s="164"/>
    </row>
    <row r="1178" s="125" customFormat="1" ht="16.5" customHeight="1" spans="1:7">
      <c r="A1178" s="284" t="s">
        <v>1015</v>
      </c>
      <c r="B1178" s="281">
        <f>SUM(B1179:B1192)</f>
        <v>0</v>
      </c>
      <c r="C1178" s="164"/>
      <c r="D1178" s="164"/>
      <c r="E1178" s="164"/>
      <c r="F1178" s="164"/>
      <c r="G1178" s="164"/>
    </row>
    <row r="1179" s="125" customFormat="1" ht="16.5" customHeight="1" spans="1:7">
      <c r="A1179" s="284" t="s">
        <v>119</v>
      </c>
      <c r="B1179" s="285"/>
      <c r="C1179" s="164"/>
      <c r="D1179" s="164"/>
      <c r="E1179" s="164"/>
      <c r="F1179" s="164"/>
      <c r="G1179" s="164"/>
    </row>
    <row r="1180" s="125" customFormat="1" ht="16.5" customHeight="1" spans="1:7">
      <c r="A1180" s="284" t="s">
        <v>120</v>
      </c>
      <c r="B1180" s="285"/>
      <c r="C1180" s="164"/>
      <c r="D1180" s="164"/>
      <c r="E1180" s="164"/>
      <c r="F1180" s="164"/>
      <c r="G1180" s="164"/>
    </row>
    <row r="1181" s="125" customFormat="1" ht="16.5" customHeight="1" spans="1:7">
      <c r="A1181" s="284" t="s">
        <v>121</v>
      </c>
      <c r="B1181" s="285"/>
      <c r="C1181" s="164"/>
      <c r="D1181" s="164"/>
      <c r="E1181" s="164"/>
      <c r="F1181" s="164"/>
      <c r="G1181" s="164"/>
    </row>
    <row r="1182" s="125" customFormat="1" ht="16.5" customHeight="1" spans="1:7">
      <c r="A1182" s="282" t="s">
        <v>1016</v>
      </c>
      <c r="B1182" s="285"/>
      <c r="C1182" s="164"/>
      <c r="D1182" s="164"/>
      <c r="E1182" s="164"/>
      <c r="F1182" s="164"/>
      <c r="G1182" s="164"/>
    </row>
    <row r="1183" s="125" customFormat="1" ht="16.5" customHeight="1" spans="1:7">
      <c r="A1183" s="284" t="s">
        <v>1017</v>
      </c>
      <c r="B1183" s="285"/>
      <c r="C1183" s="164"/>
      <c r="D1183" s="164"/>
      <c r="E1183" s="164"/>
      <c r="F1183" s="164"/>
      <c r="G1183" s="164"/>
    </row>
    <row r="1184" s="125" customFormat="1" ht="16.5" customHeight="1" spans="1:7">
      <c r="A1184" s="284" t="s">
        <v>1018</v>
      </c>
      <c r="B1184" s="285"/>
      <c r="C1184" s="164"/>
      <c r="D1184" s="164"/>
      <c r="E1184" s="164"/>
      <c r="F1184" s="164"/>
      <c r="G1184" s="164"/>
    </row>
    <row r="1185" s="125" customFormat="1" ht="16.5" customHeight="1" spans="1:7">
      <c r="A1185" s="284" t="s">
        <v>1019</v>
      </c>
      <c r="B1185" s="285"/>
      <c r="C1185" s="164"/>
      <c r="D1185" s="164"/>
      <c r="E1185" s="164"/>
      <c r="F1185" s="164"/>
      <c r="G1185" s="164"/>
    </row>
    <row r="1186" s="125" customFormat="1" ht="16.5" customHeight="1" spans="1:7">
      <c r="A1186" s="284" t="s">
        <v>1020</v>
      </c>
      <c r="B1186" s="285"/>
      <c r="C1186" s="164"/>
      <c r="D1186" s="164"/>
      <c r="E1186" s="164"/>
      <c r="F1186" s="164"/>
      <c r="G1186" s="164"/>
    </row>
    <row r="1187" s="125" customFormat="1" ht="16.5" customHeight="1" spans="1:7">
      <c r="A1187" s="284" t="s">
        <v>1021</v>
      </c>
      <c r="B1187" s="285"/>
      <c r="C1187" s="164"/>
      <c r="D1187" s="164"/>
      <c r="E1187" s="164"/>
      <c r="F1187" s="164"/>
      <c r="G1187" s="164"/>
    </row>
    <row r="1188" s="125" customFormat="1" ht="16.5" customHeight="1" spans="1:7">
      <c r="A1188" s="284" t="s">
        <v>1022</v>
      </c>
      <c r="B1188" s="285"/>
      <c r="C1188" s="164"/>
      <c r="D1188" s="164"/>
      <c r="E1188" s="164"/>
      <c r="F1188" s="164"/>
      <c r="G1188" s="164"/>
    </row>
    <row r="1189" s="125" customFormat="1" ht="16.5" customHeight="1" spans="1:7">
      <c r="A1189" s="284" t="s">
        <v>1023</v>
      </c>
      <c r="B1189" s="285"/>
      <c r="C1189" s="164"/>
      <c r="D1189" s="164"/>
      <c r="E1189" s="164"/>
      <c r="F1189" s="164"/>
      <c r="G1189" s="164"/>
    </row>
    <row r="1190" s="125" customFormat="1" ht="16.5" customHeight="1" spans="1:7">
      <c r="A1190" s="284" t="s">
        <v>1024</v>
      </c>
      <c r="B1190" s="285"/>
      <c r="C1190" s="164"/>
      <c r="D1190" s="164"/>
      <c r="E1190" s="164"/>
      <c r="F1190" s="164"/>
      <c r="G1190" s="164"/>
    </row>
    <row r="1191" s="125" customFormat="1" ht="16.5" customHeight="1" spans="1:7">
      <c r="A1191" s="284" t="s">
        <v>1025</v>
      </c>
      <c r="B1191" s="285"/>
      <c r="C1191" s="164"/>
      <c r="D1191" s="164"/>
      <c r="E1191" s="164"/>
      <c r="F1191" s="164"/>
      <c r="G1191" s="164"/>
    </row>
    <row r="1192" s="125" customFormat="1" ht="16.5" customHeight="1" spans="1:7">
      <c r="A1192" s="284" t="s">
        <v>1026</v>
      </c>
      <c r="B1192" s="285"/>
      <c r="C1192" s="164"/>
      <c r="D1192" s="164"/>
      <c r="E1192" s="164"/>
      <c r="F1192" s="164"/>
      <c r="G1192" s="164"/>
    </row>
    <row r="1193" s="125" customFormat="1" ht="16.5" customHeight="1" spans="1:7">
      <c r="A1193" s="284" t="s">
        <v>1027</v>
      </c>
      <c r="B1193" s="281">
        <f>B1194</f>
        <v>73.807306</v>
      </c>
      <c r="C1193" s="164"/>
      <c r="D1193" s="164"/>
      <c r="E1193" s="164"/>
      <c r="F1193" s="164"/>
      <c r="G1193" s="164"/>
    </row>
    <row r="1194" s="125" customFormat="1" ht="16.5" customHeight="1" spans="1:7">
      <c r="A1194" s="284" t="s">
        <v>1028</v>
      </c>
      <c r="B1194" s="285">
        <v>73.807306</v>
      </c>
      <c r="C1194" s="164"/>
      <c r="D1194" s="164"/>
      <c r="E1194" s="164"/>
      <c r="F1194" s="164"/>
      <c r="G1194" s="164"/>
    </row>
    <row r="1195" s="125" customFormat="1" ht="16.5" customHeight="1" spans="1:7">
      <c r="A1195" s="284" t="s">
        <v>1029</v>
      </c>
      <c r="B1195" s="281">
        <f>SUM(B1196,B1207,B1211)</f>
        <v>64.3989</v>
      </c>
      <c r="C1195" s="164"/>
      <c r="D1195" s="164"/>
      <c r="E1195" s="164"/>
      <c r="F1195" s="164"/>
      <c r="G1195" s="164"/>
    </row>
    <row r="1196" s="125" customFormat="1" ht="16.5" customHeight="1" spans="1:7">
      <c r="A1196" s="282" t="s">
        <v>1030</v>
      </c>
      <c r="B1196" s="281">
        <f>SUM(B1197:B1206)</f>
        <v>0</v>
      </c>
      <c r="C1196" s="164"/>
      <c r="D1196" s="164"/>
      <c r="E1196" s="164"/>
      <c r="F1196" s="164"/>
      <c r="G1196" s="164"/>
    </row>
    <row r="1197" s="125" customFormat="1" ht="16.5" customHeight="1" spans="1:7">
      <c r="A1197" s="284" t="s">
        <v>1031</v>
      </c>
      <c r="B1197" s="285"/>
      <c r="C1197" s="164"/>
      <c r="D1197" s="164"/>
      <c r="E1197" s="164"/>
      <c r="F1197" s="164"/>
      <c r="G1197" s="164"/>
    </row>
    <row r="1198" s="125" customFormat="1" ht="16.5" customHeight="1" spans="1:7">
      <c r="A1198" s="284" t="s">
        <v>1032</v>
      </c>
      <c r="B1198" s="285"/>
      <c r="C1198" s="164"/>
      <c r="D1198" s="164"/>
      <c r="E1198" s="164"/>
      <c r="F1198" s="164"/>
      <c r="G1198" s="164"/>
    </row>
    <row r="1199" s="125" customFormat="1" ht="16.5" customHeight="1" spans="1:7">
      <c r="A1199" s="284" t="s">
        <v>1033</v>
      </c>
      <c r="B1199" s="285"/>
      <c r="C1199" s="164"/>
      <c r="D1199" s="164"/>
      <c r="E1199" s="164"/>
      <c r="F1199" s="164"/>
      <c r="G1199" s="164"/>
    </row>
    <row r="1200" s="125" customFormat="1" ht="16.5" customHeight="1" spans="1:7">
      <c r="A1200" s="284" t="s">
        <v>1034</v>
      </c>
      <c r="B1200" s="285"/>
      <c r="C1200" s="164"/>
      <c r="D1200" s="164"/>
      <c r="E1200" s="164"/>
      <c r="F1200" s="164"/>
      <c r="G1200" s="164"/>
    </row>
    <row r="1201" s="125" customFormat="1" ht="16.5" customHeight="1" spans="1:7">
      <c r="A1201" s="284" t="s">
        <v>1035</v>
      </c>
      <c r="B1201" s="285"/>
      <c r="C1201" s="164"/>
      <c r="D1201" s="164"/>
      <c r="E1201" s="164"/>
      <c r="F1201" s="164"/>
      <c r="G1201" s="164"/>
    </row>
    <row r="1202" s="125" customFormat="1" ht="16.5" customHeight="1" spans="1:7">
      <c r="A1202" s="284" t="s">
        <v>1036</v>
      </c>
      <c r="B1202" s="285"/>
      <c r="C1202" s="164"/>
      <c r="D1202" s="164"/>
      <c r="E1202" s="164"/>
      <c r="F1202" s="164"/>
      <c r="G1202" s="164"/>
    </row>
    <row r="1203" s="125" customFormat="1" ht="16.5" customHeight="1" spans="1:7">
      <c r="A1203" s="282" t="s">
        <v>1037</v>
      </c>
      <c r="B1203" s="285"/>
      <c r="C1203" s="164"/>
      <c r="D1203" s="164"/>
      <c r="E1203" s="164"/>
      <c r="F1203" s="164"/>
      <c r="G1203" s="164"/>
    </row>
    <row r="1204" s="125" customFormat="1" ht="16.5" customHeight="1" spans="1:7">
      <c r="A1204" s="284" t="s">
        <v>1038</v>
      </c>
      <c r="B1204" s="285"/>
      <c r="C1204" s="164"/>
      <c r="D1204" s="164"/>
      <c r="E1204" s="164"/>
      <c r="F1204" s="164"/>
      <c r="G1204" s="164"/>
    </row>
    <row r="1205" s="125" customFormat="1" ht="16.5" customHeight="1" spans="1:7">
      <c r="A1205" s="284" t="s">
        <v>1039</v>
      </c>
      <c r="B1205" s="285"/>
      <c r="C1205" s="164"/>
      <c r="D1205" s="164"/>
      <c r="E1205" s="164"/>
      <c r="F1205" s="164"/>
      <c r="G1205" s="164"/>
    </row>
    <row r="1206" s="125" customFormat="1" ht="16.5" customHeight="1" spans="1:7">
      <c r="A1206" s="284" t="s">
        <v>1040</v>
      </c>
      <c r="B1206" s="285"/>
      <c r="C1206" s="164"/>
      <c r="D1206" s="164"/>
      <c r="E1206" s="164"/>
      <c r="F1206" s="164"/>
      <c r="G1206" s="164"/>
    </row>
    <row r="1207" s="125" customFormat="1" ht="16.5" customHeight="1" spans="1:7">
      <c r="A1207" s="284" t="s">
        <v>1041</v>
      </c>
      <c r="B1207" s="281">
        <f>SUM(B1208:B1210)</f>
        <v>64.3989</v>
      </c>
      <c r="C1207" s="164"/>
      <c r="D1207" s="164"/>
      <c r="E1207" s="164"/>
      <c r="F1207" s="164"/>
      <c r="G1207" s="164"/>
    </row>
    <row r="1208" s="125" customFormat="1" ht="16.5" customHeight="1" spans="1:7">
      <c r="A1208" s="284" t="s">
        <v>1042</v>
      </c>
      <c r="B1208" s="285">
        <v>58.0371</v>
      </c>
      <c r="C1208" s="164"/>
      <c r="D1208" s="164"/>
      <c r="E1208" s="164"/>
      <c r="F1208" s="164"/>
      <c r="G1208" s="164"/>
    </row>
    <row r="1209" s="125" customFormat="1" ht="16.5" customHeight="1" spans="1:7">
      <c r="A1209" s="284" t="s">
        <v>1043</v>
      </c>
      <c r="B1209" s="285">
        <v>0</v>
      </c>
      <c r="C1209" s="164"/>
      <c r="D1209" s="164"/>
      <c r="E1209" s="164"/>
      <c r="F1209" s="164"/>
      <c r="G1209" s="164"/>
    </row>
    <row r="1210" s="125" customFormat="1" ht="16.5" customHeight="1" spans="1:7">
      <c r="A1210" s="282" t="s">
        <v>1044</v>
      </c>
      <c r="B1210" s="285">
        <v>6.3618</v>
      </c>
      <c r="C1210" s="164"/>
      <c r="D1210" s="164"/>
      <c r="E1210" s="164"/>
      <c r="F1210" s="164"/>
      <c r="G1210" s="164"/>
    </row>
    <row r="1211" s="125" customFormat="1" ht="16.5" customHeight="1" spans="1:7">
      <c r="A1211" s="284" t="s">
        <v>1045</v>
      </c>
      <c r="B1211" s="281">
        <f>SUM(B1212:B1214)</f>
        <v>0</v>
      </c>
      <c r="C1211" s="164"/>
      <c r="D1211" s="164"/>
      <c r="E1211" s="164"/>
      <c r="F1211" s="164"/>
      <c r="G1211" s="164"/>
    </row>
    <row r="1212" s="125" customFormat="1" ht="16.5" customHeight="1" spans="1:7">
      <c r="A1212" s="284" t="s">
        <v>1046</v>
      </c>
      <c r="B1212" s="285"/>
      <c r="C1212" s="164"/>
      <c r="D1212" s="164"/>
      <c r="E1212" s="164"/>
      <c r="F1212" s="164"/>
      <c r="G1212" s="164"/>
    </row>
    <row r="1213" s="125" customFormat="1" ht="16.5" customHeight="1" spans="1:7">
      <c r="A1213" s="284" t="s">
        <v>1047</v>
      </c>
      <c r="B1213" s="285"/>
      <c r="C1213" s="164"/>
      <c r="D1213" s="164"/>
      <c r="E1213" s="164"/>
      <c r="F1213" s="164"/>
      <c r="G1213" s="164"/>
    </row>
    <row r="1214" s="125" customFormat="1" ht="16.5" customHeight="1" spans="1:7">
      <c r="A1214" s="282" t="s">
        <v>1048</v>
      </c>
      <c r="B1214" s="285"/>
      <c r="C1214" s="164"/>
      <c r="D1214" s="164"/>
      <c r="E1214" s="164"/>
      <c r="F1214" s="164"/>
      <c r="G1214" s="164"/>
    </row>
    <row r="1215" s="125" customFormat="1" ht="16.5" customHeight="1" spans="1:7">
      <c r="A1215" s="284" t="s">
        <v>1049</v>
      </c>
      <c r="B1215" s="281">
        <f>B1216+B1234+B1240+B1246</f>
        <v>0</v>
      </c>
      <c r="C1215" s="164"/>
      <c r="D1215" s="164"/>
      <c r="E1215" s="164"/>
      <c r="F1215" s="164"/>
      <c r="G1215" s="164"/>
    </row>
    <row r="1216" s="125" customFormat="1" ht="16.5" customHeight="1" spans="1:7">
      <c r="A1216" s="284" t="s">
        <v>1050</v>
      </c>
      <c r="B1216" s="281">
        <f>SUM(B1217:B1233)</f>
        <v>0</v>
      </c>
      <c r="C1216" s="164"/>
      <c r="D1216" s="164"/>
      <c r="E1216" s="164"/>
      <c r="F1216" s="164"/>
      <c r="G1216" s="164"/>
    </row>
    <row r="1217" s="125" customFormat="1" ht="16.5" customHeight="1" spans="1:7">
      <c r="A1217" s="284" t="s">
        <v>119</v>
      </c>
      <c r="B1217" s="285"/>
      <c r="C1217" s="164"/>
      <c r="D1217" s="164"/>
      <c r="E1217" s="164"/>
      <c r="F1217" s="164"/>
      <c r="G1217" s="164"/>
    </row>
    <row r="1218" s="125" customFormat="1" ht="16.5" customHeight="1" spans="1:7">
      <c r="A1218" s="284" t="s">
        <v>120</v>
      </c>
      <c r="B1218" s="285"/>
      <c r="C1218" s="164"/>
      <c r="D1218" s="164"/>
      <c r="E1218" s="164"/>
      <c r="F1218" s="164"/>
      <c r="G1218" s="164"/>
    </row>
    <row r="1219" s="125" customFormat="1" ht="16.5" customHeight="1" spans="1:7">
      <c r="A1219" s="284" t="s">
        <v>121</v>
      </c>
      <c r="B1219" s="285"/>
      <c r="C1219" s="164"/>
      <c r="D1219" s="164"/>
      <c r="E1219" s="164"/>
      <c r="F1219" s="164"/>
      <c r="G1219" s="164"/>
    </row>
    <row r="1220" s="125" customFormat="1" ht="16.5" customHeight="1" spans="1:7">
      <c r="A1220" s="279" t="s">
        <v>1051</v>
      </c>
      <c r="B1220" s="285"/>
      <c r="C1220" s="164"/>
      <c r="D1220" s="164"/>
      <c r="E1220" s="164"/>
      <c r="F1220" s="164"/>
      <c r="G1220" s="164"/>
    </row>
    <row r="1221" s="125" customFormat="1" ht="16.5" customHeight="1" spans="1:7">
      <c r="A1221" s="282" t="s">
        <v>1052</v>
      </c>
      <c r="B1221" s="285"/>
      <c r="C1221" s="164"/>
      <c r="D1221" s="164"/>
      <c r="E1221" s="164"/>
      <c r="F1221" s="164"/>
      <c r="G1221" s="164"/>
    </row>
    <row r="1222" s="125" customFormat="1" ht="16.5" customHeight="1" spans="1:7">
      <c r="A1222" s="284" t="s">
        <v>1053</v>
      </c>
      <c r="B1222" s="285"/>
      <c r="C1222" s="164"/>
      <c r="D1222" s="164"/>
      <c r="E1222" s="164"/>
      <c r="F1222" s="164"/>
      <c r="G1222" s="164"/>
    </row>
    <row r="1223" s="125" customFormat="1" ht="16.5" customHeight="1" spans="1:7">
      <c r="A1223" s="284" t="s">
        <v>1054</v>
      </c>
      <c r="B1223" s="285"/>
      <c r="C1223" s="164"/>
      <c r="D1223" s="164"/>
      <c r="E1223" s="164"/>
      <c r="F1223" s="164"/>
      <c r="G1223" s="164"/>
    </row>
    <row r="1224" s="125" customFormat="1" ht="16.5" customHeight="1" spans="1:7">
      <c r="A1224" s="284" t="s">
        <v>1055</v>
      </c>
      <c r="B1224" s="285"/>
      <c r="C1224" s="164"/>
      <c r="D1224" s="164"/>
      <c r="E1224" s="164"/>
      <c r="F1224" s="164"/>
      <c r="G1224" s="164"/>
    </row>
    <row r="1225" s="125" customFormat="1" ht="16.5" customHeight="1" spans="1:7">
      <c r="A1225" s="284" t="s">
        <v>1056</v>
      </c>
      <c r="B1225" s="285"/>
      <c r="C1225" s="164"/>
      <c r="D1225" s="164"/>
      <c r="E1225" s="164"/>
      <c r="F1225" s="164"/>
      <c r="G1225" s="164"/>
    </row>
    <row r="1226" s="125" customFormat="1" ht="16.5" customHeight="1" spans="1:7">
      <c r="A1226" s="284" t="s">
        <v>1057</v>
      </c>
      <c r="B1226" s="285"/>
      <c r="C1226" s="164"/>
      <c r="D1226" s="164"/>
      <c r="E1226" s="164"/>
      <c r="F1226" s="164"/>
      <c r="G1226" s="164"/>
    </row>
    <row r="1227" s="125" customFormat="1" ht="16.5" customHeight="1" spans="1:7">
      <c r="A1227" s="284" t="s">
        <v>1058</v>
      </c>
      <c r="B1227" s="285"/>
      <c r="C1227" s="164"/>
      <c r="D1227" s="164"/>
      <c r="E1227" s="164"/>
      <c r="F1227" s="164"/>
      <c r="G1227" s="164"/>
    </row>
    <row r="1228" s="125" customFormat="1" ht="16.5" customHeight="1" spans="1:7">
      <c r="A1228" s="284" t="s">
        <v>1059</v>
      </c>
      <c r="B1228" s="285"/>
      <c r="C1228" s="164"/>
      <c r="D1228" s="164"/>
      <c r="E1228" s="164"/>
      <c r="F1228" s="164"/>
      <c r="G1228" s="164"/>
    </row>
    <row r="1229" s="125" customFormat="1" ht="16.5" customHeight="1" spans="1:7">
      <c r="A1229" s="284" t="s">
        <v>1060</v>
      </c>
      <c r="B1229" s="285"/>
      <c r="C1229" s="164"/>
      <c r="D1229" s="164"/>
      <c r="E1229" s="164"/>
      <c r="F1229" s="164"/>
      <c r="G1229" s="164"/>
    </row>
    <row r="1230" s="125" customFormat="1" ht="16.5" customHeight="1" spans="1:7">
      <c r="A1230" s="284" t="s">
        <v>1061</v>
      </c>
      <c r="B1230" s="285"/>
      <c r="C1230" s="164"/>
      <c r="D1230" s="164"/>
      <c r="E1230" s="164"/>
      <c r="F1230" s="164"/>
      <c r="G1230" s="164"/>
    </row>
    <row r="1231" s="125" customFormat="1" ht="16.5" customHeight="1" spans="1:7">
      <c r="A1231" s="282" t="s">
        <v>1062</v>
      </c>
      <c r="B1231" s="285"/>
      <c r="C1231" s="164"/>
      <c r="D1231" s="164"/>
      <c r="E1231" s="164"/>
      <c r="F1231" s="164"/>
      <c r="G1231" s="164"/>
    </row>
    <row r="1232" s="125" customFormat="1" ht="16.5" customHeight="1" spans="1:7">
      <c r="A1232" s="284" t="s">
        <v>128</v>
      </c>
      <c r="B1232" s="285"/>
      <c r="C1232" s="164"/>
      <c r="D1232" s="164"/>
      <c r="E1232" s="164"/>
      <c r="F1232" s="164"/>
      <c r="G1232" s="164"/>
    </row>
    <row r="1233" s="125" customFormat="1" ht="16.5" customHeight="1" spans="1:7">
      <c r="A1233" s="284" t="s">
        <v>1063</v>
      </c>
      <c r="B1233" s="285"/>
      <c r="C1233" s="164"/>
      <c r="D1233" s="164"/>
      <c r="E1233" s="164"/>
      <c r="F1233" s="164"/>
      <c r="G1233" s="164"/>
    </row>
    <row r="1234" s="125" customFormat="1" ht="16.5" customHeight="1" spans="1:7">
      <c r="A1234" s="284" t="s">
        <v>1064</v>
      </c>
      <c r="B1234" s="281">
        <f>SUM(B1235:B1239)</f>
        <v>0</v>
      </c>
      <c r="C1234" s="164"/>
      <c r="D1234" s="164"/>
      <c r="E1234" s="164"/>
      <c r="F1234" s="164"/>
      <c r="G1234" s="164"/>
    </row>
    <row r="1235" s="125" customFormat="1" ht="16.5" customHeight="1" spans="1:7">
      <c r="A1235" s="284" t="s">
        <v>1065</v>
      </c>
      <c r="B1235" s="285"/>
      <c r="C1235" s="164"/>
      <c r="D1235" s="164"/>
      <c r="E1235" s="164"/>
      <c r="F1235" s="164"/>
      <c r="G1235" s="164"/>
    </row>
    <row r="1236" s="125" customFormat="1" ht="16.5" customHeight="1" spans="1:7">
      <c r="A1236" s="284" t="s">
        <v>1066</v>
      </c>
      <c r="B1236" s="285"/>
      <c r="C1236" s="164"/>
      <c r="D1236" s="164"/>
      <c r="E1236" s="164"/>
      <c r="F1236" s="164"/>
      <c r="G1236" s="164"/>
    </row>
    <row r="1237" s="125" customFormat="1" ht="16.5" customHeight="1" spans="1:7">
      <c r="A1237" s="282" t="s">
        <v>1067</v>
      </c>
      <c r="B1237" s="285"/>
      <c r="C1237" s="164"/>
      <c r="D1237" s="164"/>
      <c r="E1237" s="164"/>
      <c r="F1237" s="164"/>
      <c r="G1237" s="164"/>
    </row>
    <row r="1238" s="125" customFormat="1" ht="16.5" customHeight="1" spans="1:7">
      <c r="A1238" s="284" t="s">
        <v>1068</v>
      </c>
      <c r="B1238" s="285"/>
      <c r="C1238" s="164"/>
      <c r="D1238" s="164"/>
      <c r="E1238" s="164"/>
      <c r="F1238" s="164"/>
      <c r="G1238" s="164"/>
    </row>
    <row r="1239" s="125" customFormat="1" ht="16.5" customHeight="1" spans="1:7">
      <c r="A1239" s="284" t="s">
        <v>1069</v>
      </c>
      <c r="B1239" s="285"/>
      <c r="C1239" s="164"/>
      <c r="D1239" s="164"/>
      <c r="E1239" s="164"/>
      <c r="F1239" s="164"/>
      <c r="G1239" s="164"/>
    </row>
    <row r="1240" s="125" customFormat="1" ht="16.5" customHeight="1" spans="1:7">
      <c r="A1240" s="279" t="s">
        <v>1070</v>
      </c>
      <c r="B1240" s="281">
        <f>SUM(B1241:B1245)</f>
        <v>0</v>
      </c>
      <c r="C1240" s="164"/>
      <c r="D1240" s="164"/>
      <c r="E1240" s="164"/>
      <c r="F1240" s="164"/>
      <c r="G1240" s="164"/>
    </row>
    <row r="1241" s="125" customFormat="1" ht="16.5" customHeight="1" spans="1:7">
      <c r="A1241" s="282" t="s">
        <v>1071</v>
      </c>
      <c r="B1241" s="285"/>
      <c r="C1241" s="164"/>
      <c r="D1241" s="164"/>
      <c r="E1241" s="164"/>
      <c r="F1241" s="164"/>
      <c r="G1241" s="164"/>
    </row>
    <row r="1242" s="125" customFormat="1" ht="16.5" customHeight="1" spans="1:7">
      <c r="A1242" s="284" t="s">
        <v>1072</v>
      </c>
      <c r="B1242" s="285"/>
      <c r="C1242" s="164"/>
      <c r="D1242" s="164"/>
      <c r="E1242" s="164"/>
      <c r="F1242" s="164"/>
      <c r="G1242" s="164"/>
    </row>
    <row r="1243" s="125" customFormat="1" ht="16.5" customHeight="1" spans="1:7">
      <c r="A1243" s="284" t="s">
        <v>1073</v>
      </c>
      <c r="B1243" s="285"/>
      <c r="C1243" s="164"/>
      <c r="D1243" s="164"/>
      <c r="E1243" s="164"/>
      <c r="F1243" s="164"/>
      <c r="G1243" s="164"/>
    </row>
    <row r="1244" s="125" customFormat="1" ht="16.5" customHeight="1" spans="1:7">
      <c r="A1244" s="284" t="s">
        <v>1074</v>
      </c>
      <c r="B1244" s="285"/>
      <c r="C1244" s="164"/>
      <c r="D1244" s="164"/>
      <c r="E1244" s="164"/>
      <c r="F1244" s="164"/>
      <c r="G1244" s="164"/>
    </row>
    <row r="1245" s="125" customFormat="1" ht="16.5" customHeight="1" spans="1:7">
      <c r="A1245" s="284" t="s">
        <v>1075</v>
      </c>
      <c r="B1245" s="285"/>
      <c r="C1245" s="164"/>
      <c r="D1245" s="164"/>
      <c r="E1245" s="164"/>
      <c r="F1245" s="164"/>
      <c r="G1245" s="164"/>
    </row>
    <row r="1246" s="125" customFormat="1" ht="16.5" customHeight="1" spans="1:7">
      <c r="A1246" s="284" t="s">
        <v>1076</v>
      </c>
      <c r="B1246" s="281">
        <f>SUM(B1247:B1258)</f>
        <v>0</v>
      </c>
      <c r="C1246" s="164"/>
      <c r="D1246" s="164"/>
      <c r="E1246" s="164"/>
      <c r="F1246" s="164"/>
      <c r="G1246" s="164"/>
    </row>
    <row r="1247" s="125" customFormat="1" ht="16.5" customHeight="1" spans="1:7">
      <c r="A1247" s="284" t="s">
        <v>1077</v>
      </c>
      <c r="B1247" s="285"/>
      <c r="C1247" s="164"/>
      <c r="D1247" s="164"/>
      <c r="E1247" s="164"/>
      <c r="F1247" s="164"/>
      <c r="G1247" s="164"/>
    </row>
    <row r="1248" s="125" customFormat="1" ht="16.5" customHeight="1" spans="1:7">
      <c r="A1248" s="282" t="s">
        <v>1078</v>
      </c>
      <c r="B1248" s="285"/>
      <c r="C1248" s="164"/>
      <c r="D1248" s="164"/>
      <c r="E1248" s="164"/>
      <c r="F1248" s="164"/>
      <c r="G1248" s="164"/>
    </row>
    <row r="1249" s="125" customFormat="1" ht="16.5" customHeight="1" spans="1:7">
      <c r="A1249" s="284" t="s">
        <v>1079</v>
      </c>
      <c r="B1249" s="285"/>
      <c r="C1249" s="164"/>
      <c r="D1249" s="164"/>
      <c r="E1249" s="164"/>
      <c r="F1249" s="164"/>
      <c r="G1249" s="164"/>
    </row>
    <row r="1250" s="125" customFormat="1" ht="16.5" customHeight="1" spans="1:7">
      <c r="A1250" s="284" t="s">
        <v>1080</v>
      </c>
      <c r="B1250" s="285"/>
      <c r="C1250" s="164"/>
      <c r="D1250" s="164"/>
      <c r="E1250" s="164"/>
      <c r="F1250" s="164"/>
      <c r="G1250" s="164"/>
    </row>
    <row r="1251" s="125" customFormat="1" ht="16.5" customHeight="1" spans="1:7">
      <c r="A1251" s="284" t="s">
        <v>1081</v>
      </c>
      <c r="B1251" s="285"/>
      <c r="C1251" s="164"/>
      <c r="D1251" s="164"/>
      <c r="E1251" s="164"/>
      <c r="F1251" s="164"/>
      <c r="G1251" s="164"/>
    </row>
    <row r="1252" s="125" customFormat="1" ht="16.5" customHeight="1" spans="1:7">
      <c r="A1252" s="284" t="s">
        <v>1082</v>
      </c>
      <c r="B1252" s="285"/>
      <c r="C1252" s="164"/>
      <c r="D1252" s="164"/>
      <c r="E1252" s="164"/>
      <c r="F1252" s="164"/>
      <c r="G1252" s="164"/>
    </row>
    <row r="1253" s="125" customFormat="1" ht="16.5" customHeight="1" spans="1:7">
      <c r="A1253" s="284" t="s">
        <v>1083</v>
      </c>
      <c r="B1253" s="285"/>
      <c r="C1253" s="164"/>
      <c r="D1253" s="164"/>
      <c r="E1253" s="164"/>
      <c r="F1253" s="164"/>
      <c r="G1253" s="164"/>
    </row>
    <row r="1254" s="125" customFormat="1" ht="16.5" customHeight="1" spans="1:7">
      <c r="A1254" s="284" t="s">
        <v>1084</v>
      </c>
      <c r="B1254" s="285"/>
      <c r="C1254" s="164"/>
      <c r="D1254" s="164"/>
      <c r="E1254" s="164"/>
      <c r="F1254" s="164"/>
      <c r="G1254" s="164"/>
    </row>
    <row r="1255" s="125" customFormat="1" ht="16.5" customHeight="1" spans="1:7">
      <c r="A1255" s="284" t="s">
        <v>1085</v>
      </c>
      <c r="B1255" s="285"/>
      <c r="C1255" s="164"/>
      <c r="D1255" s="164"/>
      <c r="E1255" s="164"/>
      <c r="F1255" s="164"/>
      <c r="G1255" s="164"/>
    </row>
    <row r="1256" s="125" customFormat="1" ht="16.5" customHeight="1" spans="1:7">
      <c r="A1256" s="284" t="s">
        <v>1086</v>
      </c>
      <c r="B1256" s="285"/>
      <c r="C1256" s="164"/>
      <c r="D1256" s="164"/>
      <c r="E1256" s="164"/>
      <c r="F1256" s="164"/>
      <c r="G1256" s="164"/>
    </row>
    <row r="1257" s="125" customFormat="1" ht="16.5" customHeight="1" spans="1:7">
      <c r="A1257" s="284" t="s">
        <v>1087</v>
      </c>
      <c r="B1257" s="285"/>
      <c r="C1257" s="164"/>
      <c r="D1257" s="164"/>
      <c r="E1257" s="164"/>
      <c r="F1257" s="164"/>
      <c r="G1257" s="164"/>
    </row>
    <row r="1258" s="125" customFormat="1" ht="16.5" customHeight="1" spans="1:7">
      <c r="A1258" s="282" t="s">
        <v>1088</v>
      </c>
      <c r="B1258" s="285"/>
      <c r="C1258" s="164"/>
      <c r="D1258" s="164"/>
      <c r="E1258" s="164"/>
      <c r="F1258" s="164"/>
      <c r="G1258" s="164"/>
    </row>
    <row r="1259" s="125" customFormat="1" ht="16.5" customHeight="1" spans="1:7">
      <c r="A1259" s="284" t="s">
        <v>1089</v>
      </c>
      <c r="B1259" s="281">
        <f>B1260+B1272+B1278+B1284+B1292+B1305+B1309+B1313</f>
        <v>62.612879</v>
      </c>
      <c r="C1259" s="164"/>
      <c r="D1259" s="164"/>
      <c r="E1259" s="164"/>
      <c r="F1259" s="164"/>
      <c r="G1259" s="164"/>
    </row>
    <row r="1260" s="125" customFormat="1" ht="16.5" customHeight="1" spans="1:7">
      <c r="A1260" s="284" t="s">
        <v>1090</v>
      </c>
      <c r="B1260" s="281">
        <f>SUM(B1261:B1271)</f>
        <v>29.344379</v>
      </c>
      <c r="C1260" s="164"/>
      <c r="D1260" s="164"/>
      <c r="E1260" s="164"/>
      <c r="F1260" s="164"/>
      <c r="G1260" s="164"/>
    </row>
    <row r="1261" s="125" customFormat="1" ht="16.5" customHeight="1" spans="1:7">
      <c r="A1261" s="284" t="s">
        <v>119</v>
      </c>
      <c r="B1261" s="285"/>
      <c r="C1261" s="164"/>
      <c r="D1261" s="164"/>
      <c r="E1261" s="164"/>
      <c r="F1261" s="164"/>
      <c r="G1261" s="164"/>
    </row>
    <row r="1262" s="125" customFormat="1" ht="16.5" customHeight="1" spans="1:7">
      <c r="A1262" s="284" t="s">
        <v>120</v>
      </c>
      <c r="B1262" s="285"/>
      <c r="C1262" s="164"/>
      <c r="D1262" s="164"/>
      <c r="E1262" s="164"/>
      <c r="F1262" s="164"/>
      <c r="G1262" s="164"/>
    </row>
    <row r="1263" s="125" customFormat="1" ht="16.5" customHeight="1" spans="1:7">
      <c r="A1263" s="284" t="s">
        <v>121</v>
      </c>
      <c r="B1263" s="285"/>
      <c r="C1263" s="164"/>
      <c r="D1263" s="164"/>
      <c r="E1263" s="164"/>
      <c r="F1263" s="164"/>
      <c r="G1263" s="164"/>
    </row>
    <row r="1264" s="125" customFormat="1" ht="16.5" customHeight="1" spans="1:7">
      <c r="A1264" s="282" t="s">
        <v>1091</v>
      </c>
      <c r="B1264" s="285">
        <v>10</v>
      </c>
      <c r="C1264" s="164"/>
      <c r="D1264" s="164"/>
      <c r="E1264" s="164"/>
      <c r="F1264" s="164"/>
      <c r="G1264" s="164"/>
    </row>
    <row r="1265" s="125" customFormat="1" ht="16.5" customHeight="1" spans="1:7">
      <c r="A1265" s="284" t="s">
        <v>1092</v>
      </c>
      <c r="B1265" s="285">
        <v>0</v>
      </c>
      <c r="C1265" s="164"/>
      <c r="D1265" s="164"/>
      <c r="E1265" s="164"/>
      <c r="F1265" s="164"/>
      <c r="G1265" s="164"/>
    </row>
    <row r="1266" s="125" customFormat="1" ht="16.5" customHeight="1" spans="1:7">
      <c r="A1266" s="284" t="s">
        <v>1093</v>
      </c>
      <c r="B1266" s="285">
        <v>17.515879</v>
      </c>
      <c r="C1266" s="164"/>
      <c r="D1266" s="164"/>
      <c r="E1266" s="164"/>
      <c r="F1266" s="164"/>
      <c r="G1266" s="164"/>
    </row>
    <row r="1267" s="125" customFormat="1" ht="16.5" customHeight="1" spans="1:7">
      <c r="A1267" s="284" t="s">
        <v>1094</v>
      </c>
      <c r="B1267" s="285">
        <v>0</v>
      </c>
      <c r="C1267" s="164"/>
      <c r="D1267" s="164"/>
      <c r="E1267" s="164"/>
      <c r="F1267" s="164"/>
      <c r="G1267" s="164"/>
    </row>
    <row r="1268" s="125" customFormat="1" ht="16.5" customHeight="1" spans="1:7">
      <c r="A1268" s="284" t="s">
        <v>1095</v>
      </c>
      <c r="B1268" s="285">
        <v>0.8285</v>
      </c>
      <c r="C1268" s="164"/>
      <c r="D1268" s="164"/>
      <c r="E1268" s="164"/>
      <c r="F1268" s="164"/>
      <c r="G1268" s="164"/>
    </row>
    <row r="1269" s="125" customFormat="1" ht="16.5" customHeight="1" spans="1:7">
      <c r="A1269" s="282" t="s">
        <v>1096</v>
      </c>
      <c r="B1269" s="285">
        <v>0</v>
      </c>
      <c r="C1269" s="164"/>
      <c r="D1269" s="164"/>
      <c r="E1269" s="164"/>
      <c r="F1269" s="164"/>
      <c r="G1269" s="164"/>
    </row>
    <row r="1270" s="125" customFormat="1" ht="16.5" customHeight="1" spans="1:7">
      <c r="A1270" s="284" t="s">
        <v>128</v>
      </c>
      <c r="B1270" s="285">
        <v>0</v>
      </c>
      <c r="C1270" s="164"/>
      <c r="D1270" s="164"/>
      <c r="E1270" s="164"/>
      <c r="F1270" s="164"/>
      <c r="G1270" s="164"/>
    </row>
    <row r="1271" s="125" customFormat="1" ht="16.5" customHeight="1" spans="1:7">
      <c r="A1271" s="279" t="s">
        <v>1097</v>
      </c>
      <c r="B1271" s="285">
        <v>1</v>
      </c>
      <c r="C1271" s="164"/>
      <c r="D1271" s="164"/>
      <c r="E1271" s="164"/>
      <c r="F1271" s="164"/>
      <c r="G1271" s="164"/>
    </row>
    <row r="1272" s="125" customFormat="1" ht="16.5" customHeight="1" spans="1:7">
      <c r="A1272" s="282" t="s">
        <v>1098</v>
      </c>
      <c r="B1272" s="281">
        <f>SUM(B1273:B1277)</f>
        <v>1.299</v>
      </c>
      <c r="C1272" s="164"/>
      <c r="D1272" s="164"/>
      <c r="E1272" s="164"/>
      <c r="F1272" s="164"/>
      <c r="G1272" s="164"/>
    </row>
    <row r="1273" s="125" customFormat="1" ht="16.5" customHeight="1" spans="1:7">
      <c r="A1273" s="282" t="s">
        <v>119</v>
      </c>
      <c r="B1273" s="285"/>
      <c r="C1273" s="164"/>
      <c r="D1273" s="164"/>
      <c r="E1273" s="164"/>
      <c r="F1273" s="164"/>
      <c r="G1273" s="164"/>
    </row>
    <row r="1274" s="125" customFormat="1" ht="16.5" customHeight="1" spans="1:7">
      <c r="A1274" s="282" t="s">
        <v>120</v>
      </c>
      <c r="B1274" s="285"/>
      <c r="C1274" s="164"/>
      <c r="D1274" s="164"/>
      <c r="E1274" s="164"/>
      <c r="F1274" s="164"/>
      <c r="G1274" s="164"/>
    </row>
    <row r="1275" s="125" customFormat="1" ht="16.5" customHeight="1" spans="1:7">
      <c r="A1275" s="282" t="s">
        <v>121</v>
      </c>
      <c r="B1275" s="285"/>
      <c r="C1275" s="164"/>
      <c r="D1275" s="164"/>
      <c r="E1275" s="164"/>
      <c r="F1275" s="164"/>
      <c r="G1275" s="164"/>
    </row>
    <row r="1276" s="125" customFormat="1" ht="16.5" customHeight="1" spans="1:7">
      <c r="A1276" s="282" t="s">
        <v>1099</v>
      </c>
      <c r="B1276" s="285">
        <v>1.299</v>
      </c>
      <c r="C1276" s="164"/>
      <c r="D1276" s="164"/>
      <c r="E1276" s="164"/>
      <c r="F1276" s="164"/>
      <c r="G1276" s="164"/>
    </row>
    <row r="1277" s="125" customFormat="1" ht="16.5" customHeight="1" spans="1:7">
      <c r="A1277" s="282" t="s">
        <v>1100</v>
      </c>
      <c r="B1277" s="285"/>
      <c r="C1277" s="164"/>
      <c r="D1277" s="164"/>
      <c r="E1277" s="164"/>
      <c r="F1277" s="164"/>
      <c r="G1277" s="164"/>
    </row>
    <row r="1278" s="125" customFormat="1" ht="16.5" customHeight="1" spans="1:7">
      <c r="A1278" s="282" t="s">
        <v>1101</v>
      </c>
      <c r="B1278" s="281">
        <f>SUM(B1279:B1283)</f>
        <v>0</v>
      </c>
      <c r="C1278" s="164"/>
      <c r="D1278" s="164"/>
      <c r="E1278" s="164"/>
      <c r="F1278" s="164"/>
      <c r="G1278" s="164"/>
    </row>
    <row r="1279" s="125" customFormat="1" ht="16.5" customHeight="1" spans="1:7">
      <c r="A1279" s="282" t="s">
        <v>119</v>
      </c>
      <c r="B1279" s="285"/>
      <c r="C1279" s="164"/>
      <c r="D1279" s="164"/>
      <c r="E1279" s="164"/>
      <c r="F1279" s="164"/>
      <c r="G1279" s="164"/>
    </row>
    <row r="1280" s="125" customFormat="1" ht="16.5" customHeight="1" spans="1:7">
      <c r="A1280" s="282" t="s">
        <v>120</v>
      </c>
      <c r="B1280" s="285"/>
      <c r="C1280" s="164"/>
      <c r="D1280" s="164"/>
      <c r="E1280" s="164"/>
      <c r="F1280" s="164"/>
      <c r="G1280" s="164"/>
    </row>
    <row r="1281" s="125" customFormat="1" ht="16.5" customHeight="1" spans="1:7">
      <c r="A1281" s="279" t="s">
        <v>121</v>
      </c>
      <c r="B1281" s="285"/>
      <c r="C1281" s="164"/>
      <c r="D1281" s="164"/>
      <c r="E1281" s="164"/>
      <c r="F1281" s="164"/>
      <c r="G1281" s="164"/>
    </row>
    <row r="1282" s="125" customFormat="1" ht="16.5" customHeight="1" spans="1:7">
      <c r="A1282" s="282" t="s">
        <v>1102</v>
      </c>
      <c r="B1282" s="285"/>
      <c r="C1282" s="164"/>
      <c r="D1282" s="164"/>
      <c r="E1282" s="164"/>
      <c r="F1282" s="164"/>
      <c r="G1282" s="164"/>
    </row>
    <row r="1283" s="125" customFormat="1" ht="16.5" customHeight="1" spans="1:7">
      <c r="A1283" s="284" t="s">
        <v>1103</v>
      </c>
      <c r="B1283" s="285"/>
      <c r="C1283" s="164"/>
      <c r="D1283" s="164"/>
      <c r="E1283" s="164"/>
      <c r="F1283" s="164"/>
      <c r="G1283" s="164"/>
    </row>
    <row r="1284" s="125" customFormat="1" ht="16.5" customHeight="1" spans="1:7">
      <c r="A1284" s="284" t="s">
        <v>1104</v>
      </c>
      <c r="B1284" s="281">
        <f>SUM(B1285:B1291)</f>
        <v>0</v>
      </c>
      <c r="C1284" s="164"/>
      <c r="D1284" s="164"/>
      <c r="E1284" s="164"/>
      <c r="F1284" s="164"/>
      <c r="G1284" s="164"/>
    </row>
    <row r="1285" s="125" customFormat="1" ht="16.5" customHeight="1" spans="1:7">
      <c r="A1285" s="284" t="s">
        <v>119</v>
      </c>
      <c r="B1285" s="285"/>
      <c r="C1285" s="164"/>
      <c r="D1285" s="164"/>
      <c r="E1285" s="164"/>
      <c r="F1285" s="164"/>
      <c r="G1285" s="164"/>
    </row>
    <row r="1286" s="125" customFormat="1" ht="16.5" customHeight="1" spans="1:7">
      <c r="A1286" s="284" t="s">
        <v>120</v>
      </c>
      <c r="B1286" s="285"/>
      <c r="C1286" s="164"/>
      <c r="D1286" s="164"/>
      <c r="E1286" s="164"/>
      <c r="F1286" s="164"/>
      <c r="G1286" s="164"/>
    </row>
    <row r="1287" s="125" customFormat="1" ht="16.5" customHeight="1" spans="1:7">
      <c r="A1287" s="284" t="s">
        <v>121</v>
      </c>
      <c r="B1287" s="285"/>
      <c r="C1287" s="164"/>
      <c r="D1287" s="164"/>
      <c r="E1287" s="164"/>
      <c r="F1287" s="164"/>
      <c r="G1287" s="164"/>
    </row>
    <row r="1288" s="125" customFormat="1" ht="16.5" customHeight="1" spans="1:7">
      <c r="A1288" s="284" t="s">
        <v>1105</v>
      </c>
      <c r="B1288" s="285"/>
      <c r="C1288" s="164"/>
      <c r="D1288" s="164"/>
      <c r="E1288" s="164"/>
      <c r="F1288" s="164"/>
      <c r="G1288" s="164"/>
    </row>
    <row r="1289" s="125" customFormat="1" ht="16.5" customHeight="1" spans="1:7">
      <c r="A1289" s="284" t="s">
        <v>1106</v>
      </c>
      <c r="B1289" s="285"/>
      <c r="C1289" s="164"/>
      <c r="D1289" s="164"/>
      <c r="E1289" s="164"/>
      <c r="F1289" s="164"/>
      <c r="G1289" s="164"/>
    </row>
    <row r="1290" s="125" customFormat="1" ht="16.5" customHeight="1" spans="1:7">
      <c r="A1290" s="284" t="s">
        <v>128</v>
      </c>
      <c r="B1290" s="285"/>
      <c r="C1290" s="164"/>
      <c r="D1290" s="164"/>
      <c r="E1290" s="164"/>
      <c r="F1290" s="164"/>
      <c r="G1290" s="164"/>
    </row>
    <row r="1291" s="125" customFormat="1" ht="16.5" customHeight="1" spans="1:7">
      <c r="A1291" s="284" t="s">
        <v>1107</v>
      </c>
      <c r="B1291" s="285"/>
      <c r="C1291" s="164"/>
      <c r="D1291" s="164"/>
      <c r="E1291" s="164"/>
      <c r="F1291" s="164"/>
      <c r="G1291" s="164"/>
    </row>
    <row r="1292" s="125" customFormat="1" ht="16.5" customHeight="1" spans="1:7">
      <c r="A1292" s="284" t="s">
        <v>1108</v>
      </c>
      <c r="B1292" s="281">
        <f>SUM(B1293:B1304)</f>
        <v>0</v>
      </c>
      <c r="C1292" s="164"/>
      <c r="D1292" s="164"/>
      <c r="E1292" s="164"/>
      <c r="F1292" s="164"/>
      <c r="G1292" s="164"/>
    </row>
    <row r="1293" s="125" customFormat="1" ht="16.5" customHeight="1" spans="1:7">
      <c r="A1293" s="284" t="s">
        <v>119</v>
      </c>
      <c r="B1293" s="285"/>
      <c r="C1293" s="164"/>
      <c r="D1293" s="164"/>
      <c r="E1293" s="164"/>
      <c r="F1293" s="164"/>
      <c r="G1293" s="164"/>
    </row>
    <row r="1294" s="125" customFormat="1" ht="16.5" customHeight="1" spans="1:7">
      <c r="A1294" s="284" t="s">
        <v>120</v>
      </c>
      <c r="B1294" s="285"/>
      <c r="C1294" s="164"/>
      <c r="D1294" s="164"/>
      <c r="E1294" s="164"/>
      <c r="F1294" s="164"/>
      <c r="G1294" s="164"/>
    </row>
    <row r="1295" s="125" customFormat="1" ht="16.5" customHeight="1" spans="1:7">
      <c r="A1295" s="284" t="s">
        <v>121</v>
      </c>
      <c r="B1295" s="285"/>
      <c r="C1295" s="164"/>
      <c r="D1295" s="164"/>
      <c r="E1295" s="164"/>
      <c r="F1295" s="164"/>
      <c r="G1295" s="164"/>
    </row>
    <row r="1296" s="125" customFormat="1" ht="16.5" customHeight="1" spans="1:7">
      <c r="A1296" s="284" t="s">
        <v>1109</v>
      </c>
      <c r="B1296" s="285"/>
      <c r="C1296" s="164"/>
      <c r="D1296" s="164"/>
      <c r="E1296" s="164"/>
      <c r="F1296" s="164"/>
      <c r="G1296" s="164"/>
    </row>
    <row r="1297" s="125" customFormat="1" ht="16.5" customHeight="1" spans="1:7">
      <c r="A1297" s="284" t="s">
        <v>1110</v>
      </c>
      <c r="B1297" s="285"/>
      <c r="C1297" s="164"/>
      <c r="D1297" s="164"/>
      <c r="E1297" s="164"/>
      <c r="F1297" s="164"/>
      <c r="G1297" s="164"/>
    </row>
    <row r="1298" s="125" customFormat="1" ht="16.5" customHeight="1" spans="1:7">
      <c r="A1298" s="284" t="s">
        <v>1111</v>
      </c>
      <c r="B1298" s="285"/>
      <c r="C1298" s="164"/>
      <c r="D1298" s="164"/>
      <c r="E1298" s="164"/>
      <c r="F1298" s="164"/>
      <c r="G1298" s="164"/>
    </row>
    <row r="1299" s="125" customFormat="1" ht="16.5" customHeight="1" spans="1:7">
      <c r="A1299" s="284" t="s">
        <v>1112</v>
      </c>
      <c r="B1299" s="285"/>
      <c r="C1299" s="164"/>
      <c r="D1299" s="164"/>
      <c r="E1299" s="164"/>
      <c r="F1299" s="164"/>
      <c r="G1299" s="164"/>
    </row>
    <row r="1300" s="125" customFormat="1" ht="16.5" customHeight="1" spans="1:7">
      <c r="A1300" s="284" t="s">
        <v>1113</v>
      </c>
      <c r="B1300" s="285"/>
      <c r="C1300" s="164"/>
      <c r="D1300" s="164"/>
      <c r="E1300" s="164"/>
      <c r="F1300" s="164"/>
      <c r="G1300" s="164"/>
    </row>
    <row r="1301" s="125" customFormat="1" ht="16.5" customHeight="1" spans="1:7">
      <c r="A1301" s="284" t="s">
        <v>1114</v>
      </c>
      <c r="B1301" s="285"/>
      <c r="C1301" s="164"/>
      <c r="D1301" s="164"/>
      <c r="E1301" s="164"/>
      <c r="F1301" s="164"/>
      <c r="G1301" s="164"/>
    </row>
    <row r="1302" s="125" customFormat="1" ht="16.5" customHeight="1" spans="1:7">
      <c r="A1302" s="282" t="s">
        <v>1115</v>
      </c>
      <c r="B1302" s="285"/>
      <c r="C1302" s="164"/>
      <c r="D1302" s="164"/>
      <c r="E1302" s="164"/>
      <c r="F1302" s="164"/>
      <c r="G1302" s="164"/>
    </row>
    <row r="1303" s="125" customFormat="1" ht="16.5" customHeight="1" spans="1:7">
      <c r="A1303" s="284" t="s">
        <v>1116</v>
      </c>
      <c r="B1303" s="285"/>
      <c r="C1303" s="164"/>
      <c r="D1303" s="164"/>
      <c r="E1303" s="164"/>
      <c r="F1303" s="164"/>
      <c r="G1303" s="164"/>
    </row>
    <row r="1304" s="125" customFormat="1" ht="16.5" customHeight="1" spans="1:7">
      <c r="A1304" s="284" t="s">
        <v>1117</v>
      </c>
      <c r="B1304" s="285"/>
      <c r="C1304" s="164"/>
      <c r="D1304" s="164"/>
      <c r="E1304" s="164"/>
      <c r="F1304" s="164"/>
      <c r="G1304" s="164"/>
    </row>
    <row r="1305" s="125" customFormat="1" ht="16.5" customHeight="1" spans="1:7">
      <c r="A1305" s="284" t="s">
        <v>1118</v>
      </c>
      <c r="B1305" s="281">
        <f>SUM(B1306:B1308)</f>
        <v>20.25</v>
      </c>
      <c r="C1305" s="164"/>
      <c r="D1305" s="164"/>
      <c r="E1305" s="164"/>
      <c r="F1305" s="164"/>
      <c r="G1305" s="164"/>
    </row>
    <row r="1306" s="125" customFormat="1" ht="16.5" customHeight="1" spans="1:7">
      <c r="A1306" s="284" t="s">
        <v>1119</v>
      </c>
      <c r="B1306" s="285">
        <v>20.25</v>
      </c>
      <c r="C1306" s="164"/>
      <c r="D1306" s="164"/>
      <c r="E1306" s="164"/>
      <c r="F1306" s="164"/>
      <c r="G1306" s="164"/>
    </row>
    <row r="1307" s="125" customFormat="1" ht="16.5" customHeight="1" spans="1:7">
      <c r="A1307" s="284" t="s">
        <v>1120</v>
      </c>
      <c r="B1307" s="285"/>
      <c r="C1307" s="164"/>
      <c r="D1307" s="164"/>
      <c r="E1307" s="164"/>
      <c r="F1307" s="164"/>
      <c r="G1307" s="164"/>
    </row>
    <row r="1308" s="125" customFormat="1" ht="16.5" customHeight="1" spans="1:7">
      <c r="A1308" s="284" t="s">
        <v>1121</v>
      </c>
      <c r="B1308" s="285"/>
      <c r="C1308" s="164"/>
      <c r="D1308" s="164"/>
      <c r="E1308" s="164"/>
      <c r="F1308" s="164"/>
      <c r="G1308" s="164"/>
    </row>
    <row r="1309" s="125" customFormat="1" ht="16.5" customHeight="1" spans="1:7">
      <c r="A1309" s="284" t="s">
        <v>1122</v>
      </c>
      <c r="B1309" s="281">
        <f>SUM(B1310:B1312)</f>
        <v>5.2475</v>
      </c>
      <c r="C1309" s="164"/>
      <c r="D1309" s="164"/>
      <c r="E1309" s="164"/>
      <c r="F1309" s="164"/>
      <c r="G1309" s="164"/>
    </row>
    <row r="1310" s="125" customFormat="1" ht="16.5" customHeight="1" spans="1:7">
      <c r="A1310" s="284" t="s">
        <v>1123</v>
      </c>
      <c r="B1310" s="285">
        <v>4.1475</v>
      </c>
      <c r="C1310" s="164"/>
      <c r="D1310" s="164"/>
      <c r="E1310" s="164"/>
      <c r="F1310" s="164"/>
      <c r="G1310" s="164"/>
    </row>
    <row r="1311" s="125" customFormat="1" ht="16.5" customHeight="1" spans="1:7">
      <c r="A1311" s="284" t="s">
        <v>1124</v>
      </c>
      <c r="B1311" s="285">
        <v>1.1</v>
      </c>
      <c r="C1311" s="164"/>
      <c r="D1311" s="164"/>
      <c r="E1311" s="164"/>
      <c r="F1311" s="164"/>
      <c r="G1311" s="164"/>
    </row>
    <row r="1312" s="125" customFormat="1" ht="16.5" customHeight="1" spans="1:7">
      <c r="A1312" s="284" t="s">
        <v>1125</v>
      </c>
      <c r="B1312" s="285"/>
      <c r="C1312" s="164"/>
      <c r="D1312" s="164"/>
      <c r="E1312" s="164"/>
      <c r="F1312" s="164"/>
      <c r="G1312" s="164"/>
    </row>
    <row r="1313" s="125" customFormat="1" ht="16.5" customHeight="1" spans="1:7">
      <c r="A1313" s="284" t="s">
        <v>1126</v>
      </c>
      <c r="B1313" s="281">
        <f t="shared" ref="B1313:B1316" si="2">B1314</f>
        <v>6.472</v>
      </c>
      <c r="C1313" s="164"/>
      <c r="D1313" s="164"/>
      <c r="E1313" s="164"/>
      <c r="F1313" s="164"/>
      <c r="G1313" s="164"/>
    </row>
    <row r="1314" s="125" customFormat="1" ht="16.5" customHeight="1" spans="1:7">
      <c r="A1314" s="284" t="s">
        <v>1127</v>
      </c>
      <c r="B1314" s="285">
        <v>6.472</v>
      </c>
      <c r="C1314" s="164"/>
      <c r="D1314" s="164"/>
      <c r="E1314" s="164"/>
      <c r="F1314" s="164"/>
      <c r="G1314" s="164"/>
    </row>
    <row r="1315" s="125" customFormat="1" ht="16.5" customHeight="1" spans="1:7">
      <c r="A1315" s="284" t="s">
        <v>1128</v>
      </c>
      <c r="B1315" s="280">
        <f t="shared" si="2"/>
        <v>0</v>
      </c>
      <c r="C1315" s="164"/>
      <c r="D1315" s="164"/>
      <c r="E1315" s="164"/>
      <c r="F1315" s="164"/>
      <c r="G1315" s="164"/>
    </row>
    <row r="1316" s="125" customFormat="1" ht="16.5" customHeight="1" spans="1:7">
      <c r="A1316" s="284" t="s">
        <v>990</v>
      </c>
      <c r="B1316" s="281">
        <f t="shared" si="2"/>
        <v>0</v>
      </c>
      <c r="C1316" s="164"/>
      <c r="D1316" s="164"/>
      <c r="E1316" s="164"/>
      <c r="F1316" s="164"/>
      <c r="G1316" s="164"/>
    </row>
    <row r="1317" s="125" customFormat="1" ht="16.5" customHeight="1" spans="1:7">
      <c r="A1317" s="284" t="s">
        <v>272</v>
      </c>
      <c r="B1317" s="285"/>
      <c r="C1317" s="164"/>
      <c r="D1317" s="164"/>
      <c r="E1317" s="164"/>
      <c r="F1317" s="164"/>
      <c r="G1317" s="164"/>
    </row>
    <row r="1318" s="125" customFormat="1" ht="16.5" customHeight="1" spans="1:7">
      <c r="A1318" s="284" t="s">
        <v>1129</v>
      </c>
      <c r="B1318" s="281">
        <f>SUM(B1319:B1321)</f>
        <v>0</v>
      </c>
      <c r="C1318" s="164"/>
      <c r="D1318" s="164"/>
      <c r="E1318" s="164"/>
      <c r="F1318" s="164"/>
      <c r="G1318" s="164"/>
    </row>
    <row r="1319" s="125" customFormat="1" ht="16.5" customHeight="1" spans="1:7">
      <c r="A1319" s="284" t="s">
        <v>1130</v>
      </c>
      <c r="B1319" s="285">
        <v>0</v>
      </c>
      <c r="C1319" s="164"/>
      <c r="D1319" s="164"/>
      <c r="E1319" s="164"/>
      <c r="F1319" s="164"/>
      <c r="G1319" s="164"/>
    </row>
    <row r="1320" s="125" customFormat="1" ht="16.5" customHeight="1" spans="1:7">
      <c r="A1320" s="284" t="s">
        <v>1131</v>
      </c>
      <c r="B1320" s="285"/>
      <c r="C1320" s="164"/>
      <c r="D1320" s="164"/>
      <c r="E1320" s="164"/>
      <c r="F1320" s="164"/>
      <c r="G1320" s="164"/>
    </row>
    <row r="1321" s="125" customFormat="1" ht="16.5" customHeight="1" spans="1:7">
      <c r="A1321" s="282" t="s">
        <v>1132</v>
      </c>
      <c r="B1321" s="281">
        <f>SUM(B1322:B1325)</f>
        <v>0</v>
      </c>
      <c r="C1321" s="164"/>
      <c r="D1321" s="164"/>
      <c r="E1321" s="164"/>
      <c r="F1321" s="164"/>
      <c r="G1321" s="164"/>
    </row>
    <row r="1322" s="125" customFormat="1" ht="16.5" customHeight="1" spans="1:7">
      <c r="A1322" s="284" t="s">
        <v>1133</v>
      </c>
      <c r="B1322" s="285">
        <v>0</v>
      </c>
      <c r="C1322" s="164"/>
      <c r="D1322" s="164"/>
      <c r="E1322" s="164"/>
      <c r="F1322" s="164"/>
      <c r="G1322" s="164"/>
    </row>
    <row r="1323" s="125" customFormat="1" ht="16.5" customHeight="1" spans="1:7">
      <c r="A1323" s="284" t="s">
        <v>1134</v>
      </c>
      <c r="B1323" s="285"/>
      <c r="C1323" s="164"/>
      <c r="D1323" s="164"/>
      <c r="E1323" s="164"/>
      <c r="F1323" s="164"/>
      <c r="G1323" s="164"/>
    </row>
    <row r="1324" s="125" customFormat="1" ht="16.5" customHeight="1" spans="1:7">
      <c r="A1324" s="284" t="s">
        <v>1135</v>
      </c>
      <c r="B1324" s="285"/>
      <c r="C1324" s="164"/>
      <c r="D1324" s="164"/>
      <c r="E1324" s="164"/>
      <c r="F1324" s="164"/>
      <c r="G1324" s="164"/>
    </row>
    <row r="1325" s="125" customFormat="1" ht="16.5" customHeight="1" spans="1:7">
      <c r="A1325" s="284" t="s">
        <v>1136</v>
      </c>
      <c r="B1325" s="285"/>
      <c r="C1325" s="164"/>
      <c r="D1325" s="164"/>
      <c r="E1325" s="164"/>
      <c r="F1325" s="164"/>
      <c r="G1325" s="164"/>
    </row>
    <row r="1326" s="125" customFormat="1" ht="16.5" customHeight="1" spans="1:7">
      <c r="A1326" s="284" t="s">
        <v>1137</v>
      </c>
      <c r="B1326" s="281">
        <f>SUM(B1327:B1329)</f>
        <v>0</v>
      </c>
      <c r="C1326" s="164"/>
      <c r="D1326" s="164"/>
      <c r="E1326" s="164"/>
      <c r="F1326" s="164"/>
      <c r="G1326" s="164"/>
    </row>
    <row r="1327" s="125" customFormat="1" ht="16.5" customHeight="1" spans="1:7">
      <c r="A1327" s="284" t="s">
        <v>1138</v>
      </c>
      <c r="B1327" s="285">
        <v>0</v>
      </c>
      <c r="C1327" s="164"/>
      <c r="D1327" s="164"/>
      <c r="E1327" s="164"/>
      <c r="F1327" s="164"/>
      <c r="G1327" s="164"/>
    </row>
    <row r="1328" s="125" customFormat="1" ht="16.5" customHeight="1" spans="1:7">
      <c r="A1328" s="284" t="s">
        <v>1139</v>
      </c>
      <c r="B1328" s="285"/>
      <c r="C1328" s="164"/>
      <c r="D1328" s="164"/>
      <c r="E1328" s="164"/>
      <c r="F1328" s="164"/>
      <c r="G1328" s="164"/>
    </row>
    <row r="1329" s="125" customFormat="1" ht="16.5" customHeight="1" spans="1:7">
      <c r="A1329" s="284" t="s">
        <v>1140</v>
      </c>
      <c r="B1329" s="285"/>
      <c r="C1329" s="164"/>
      <c r="D1329" s="164"/>
      <c r="E1329" s="164"/>
      <c r="F1329" s="164"/>
      <c r="G1329" s="164"/>
    </row>
    <row r="1330" ht="16.5" customHeight="1" spans="1:2">
      <c r="A1330" s="289" t="s">
        <v>1141</v>
      </c>
      <c r="B1330" s="290"/>
    </row>
    <row r="1331" ht="16.5" customHeight="1" spans="1:2">
      <c r="A1331" s="289" t="s">
        <v>1142</v>
      </c>
      <c r="B1331" s="290"/>
    </row>
    <row r="1332" ht="16.5" customHeight="1" spans="1:2">
      <c r="A1332" s="289" t="s">
        <v>1143</v>
      </c>
      <c r="B1332" s="290"/>
    </row>
    <row r="1333" ht="16.5" customHeight="1" spans="1:2">
      <c r="A1333" s="289" t="s">
        <v>1144</v>
      </c>
      <c r="B1333" s="290"/>
    </row>
    <row r="1334" ht="16.5" customHeight="1" spans="1:2">
      <c r="A1334" s="289" t="s">
        <v>1145</v>
      </c>
      <c r="B1334" s="290"/>
    </row>
    <row r="1335" ht="16.5" customHeight="1" spans="1:2">
      <c r="A1335" s="289" t="s">
        <v>1146</v>
      </c>
      <c r="B1335" s="290"/>
    </row>
    <row r="1336" ht="16.5" customHeight="1" spans="1:2">
      <c r="A1336" s="289" t="s">
        <v>1147</v>
      </c>
      <c r="B1336" s="290"/>
    </row>
    <row r="1337" ht="16.5" customHeight="1" spans="1:2">
      <c r="A1337" s="289" t="s">
        <v>1148</v>
      </c>
      <c r="B1337" s="290"/>
    </row>
    <row r="1338" ht="16.5" customHeight="1" spans="1:2">
      <c r="A1338" s="289" t="s">
        <v>1149</v>
      </c>
      <c r="B1338" s="290"/>
    </row>
    <row r="1339" ht="16.5" customHeight="1" spans="1:2">
      <c r="A1339" s="291" t="s">
        <v>1150</v>
      </c>
      <c r="B1339" s="290"/>
    </row>
    <row r="1340" ht="16.5" customHeight="1" spans="1:2">
      <c r="A1340" s="289" t="s">
        <v>1151</v>
      </c>
      <c r="B1340" s="290"/>
    </row>
    <row r="1341" ht="16.5" customHeight="1" spans="1:2">
      <c r="A1341" s="289" t="s">
        <v>1152</v>
      </c>
      <c r="B1341" s="290"/>
    </row>
    <row r="1342" ht="16.5" customHeight="1" spans="1:2">
      <c r="A1342" s="289" t="s">
        <v>1141</v>
      </c>
      <c r="B1342" s="290"/>
    </row>
    <row r="1343" ht="16.5" customHeight="1" spans="1:2">
      <c r="A1343" s="289" t="s">
        <v>1153</v>
      </c>
      <c r="B1343" s="290"/>
    </row>
    <row r="1344" ht="16.5" customHeight="1" spans="1:2">
      <c r="A1344" s="289" t="s">
        <v>1154</v>
      </c>
      <c r="B1344" s="290"/>
    </row>
    <row r="1345" ht="16.5" customHeight="1" spans="1:2">
      <c r="A1345" s="289" t="s">
        <v>1155</v>
      </c>
      <c r="B1345" s="290"/>
    </row>
    <row r="1346" ht="16.5" customHeight="1" spans="1:2">
      <c r="A1346" s="289" t="s">
        <v>1156</v>
      </c>
      <c r="B1346" s="290"/>
    </row>
    <row r="1347" ht="16.5" customHeight="1" spans="1:2">
      <c r="A1347" s="289" t="s">
        <v>1157</v>
      </c>
      <c r="B1347" s="290"/>
    </row>
    <row r="1348" ht="16.5" customHeight="1" spans="1:2">
      <c r="A1348" s="289" t="s">
        <v>1148</v>
      </c>
      <c r="B1348" s="290"/>
    </row>
    <row r="1349" ht="16.5" customHeight="1" spans="1:2">
      <c r="A1349" s="289" t="s">
        <v>1158</v>
      </c>
      <c r="B1349" s="290"/>
    </row>
    <row r="1350" ht="16.5" customHeight="1" spans="1:2">
      <c r="A1350" s="291" t="s">
        <v>1159</v>
      </c>
      <c r="B1350" s="290"/>
    </row>
    <row r="1351" ht="16.5" customHeight="1" spans="1:2">
      <c r="A1351" s="289" t="s">
        <v>1151</v>
      </c>
      <c r="B1351" s="290"/>
    </row>
    <row r="1352" ht="16.5" customHeight="1" spans="1:2">
      <c r="A1352" s="289" t="s">
        <v>1152</v>
      </c>
      <c r="B1352" s="290"/>
    </row>
    <row r="1353" ht="16.5" customHeight="1" spans="1:2">
      <c r="A1353" s="289" t="s">
        <v>1141</v>
      </c>
      <c r="B1353" s="290"/>
    </row>
    <row r="1354" ht="16.5" customHeight="1" spans="1:2">
      <c r="A1354" s="289" t="s">
        <v>1160</v>
      </c>
      <c r="B1354" s="290"/>
    </row>
    <row r="1355" ht="16.5" customHeight="1" spans="1:2">
      <c r="A1355" s="289" t="s">
        <v>1161</v>
      </c>
      <c r="B1355" s="290"/>
    </row>
    <row r="1356" ht="16.5" customHeight="1" spans="1:2">
      <c r="A1356" s="289" t="s">
        <v>1162</v>
      </c>
      <c r="B1356" s="290"/>
    </row>
    <row r="1357" ht="16.5" customHeight="1" spans="1:2">
      <c r="A1357" s="289" t="s">
        <v>1163</v>
      </c>
      <c r="B1357" s="290"/>
    </row>
    <row r="1358" ht="16.5" customHeight="1" spans="1:2">
      <c r="A1358" s="289" t="s">
        <v>1164</v>
      </c>
      <c r="B1358" s="290"/>
    </row>
    <row r="1359" ht="16.5" customHeight="1" spans="1:2">
      <c r="A1359" s="289" t="s">
        <v>1148</v>
      </c>
      <c r="B1359" s="290"/>
    </row>
    <row r="1360" ht="16.5" customHeight="1" spans="1:2">
      <c r="A1360" s="289" t="s">
        <v>1165</v>
      </c>
      <c r="B1360" s="290"/>
    </row>
    <row r="1361" ht="16.5" customHeight="1" spans="1:2">
      <c r="A1361" s="291" t="s">
        <v>1166</v>
      </c>
      <c r="B1361" s="290"/>
    </row>
    <row r="1362" ht="16.5" customHeight="1" spans="1:2">
      <c r="A1362" s="289" t="s">
        <v>1151</v>
      </c>
      <c r="B1362" s="290"/>
    </row>
    <row r="1363" ht="16.5" customHeight="1" spans="1:2">
      <c r="A1363" s="289" t="s">
        <v>1152</v>
      </c>
      <c r="B1363" s="290"/>
    </row>
    <row r="1364" ht="16.5" customHeight="1" spans="1:2">
      <c r="A1364" s="289" t="s">
        <v>1141</v>
      </c>
      <c r="B1364" s="290"/>
    </row>
    <row r="1365" ht="16.5" customHeight="1" spans="1:2">
      <c r="A1365" s="289" t="s">
        <v>1167</v>
      </c>
      <c r="B1365" s="290"/>
    </row>
    <row r="1366" ht="16.5" customHeight="1" spans="1:2">
      <c r="A1366" s="289" t="s">
        <v>1168</v>
      </c>
      <c r="B1366" s="290"/>
    </row>
    <row r="1367" ht="16.5" customHeight="1" spans="1:2">
      <c r="A1367" s="289" t="s">
        <v>1169</v>
      </c>
      <c r="B1367" s="290"/>
    </row>
    <row r="1368" ht="16.5" customHeight="1" spans="1:2">
      <c r="A1368" s="289" t="s">
        <v>1170</v>
      </c>
      <c r="B1368" s="290"/>
    </row>
    <row r="1369" ht="16.5" customHeight="1" spans="1:2">
      <c r="A1369" s="289" t="s">
        <v>1171</v>
      </c>
      <c r="B1369" s="290"/>
    </row>
    <row r="1370" ht="16.5" customHeight="1" spans="1:2">
      <c r="A1370" s="289" t="s">
        <v>1163</v>
      </c>
      <c r="B1370" s="290"/>
    </row>
    <row r="1371" ht="16.5" customHeight="1" spans="1:2">
      <c r="A1371" s="289" t="s">
        <v>1148</v>
      </c>
      <c r="B1371" s="290"/>
    </row>
    <row r="1372" ht="16.5" customHeight="1" spans="1:2">
      <c r="A1372" s="289" t="s">
        <v>1172</v>
      </c>
      <c r="B1372" s="290"/>
    </row>
    <row r="1373" ht="16.5" customHeight="1" spans="1:2">
      <c r="A1373" s="291" t="s">
        <v>1173</v>
      </c>
      <c r="B1373" s="290"/>
    </row>
    <row r="1374" ht="16.5" customHeight="1" spans="1:2">
      <c r="A1374" s="289" t="s">
        <v>1151</v>
      </c>
      <c r="B1374" s="290"/>
    </row>
    <row r="1375" ht="16.5" customHeight="1" spans="1:2">
      <c r="A1375" s="289" t="s">
        <v>1152</v>
      </c>
      <c r="B1375" s="290"/>
    </row>
    <row r="1376" ht="16.5" customHeight="1" spans="1:2">
      <c r="A1376" s="289" t="s">
        <v>1141</v>
      </c>
      <c r="B1376" s="290"/>
    </row>
    <row r="1377" ht="16.5" customHeight="1" spans="1:2">
      <c r="A1377" s="289" t="s">
        <v>1174</v>
      </c>
      <c r="B1377" s="290"/>
    </row>
    <row r="1378" ht="16.5" customHeight="1" spans="1:2">
      <c r="A1378" s="289" t="s">
        <v>1175</v>
      </c>
      <c r="B1378" s="290"/>
    </row>
    <row r="1379" ht="16.5" customHeight="1" spans="1:2">
      <c r="A1379" s="289" t="s">
        <v>1163</v>
      </c>
      <c r="B1379" s="290"/>
    </row>
    <row r="1380" ht="16.5" customHeight="1" spans="1:2">
      <c r="A1380" s="289" t="s">
        <v>1148</v>
      </c>
      <c r="B1380" s="290"/>
    </row>
    <row r="1381" ht="16.5" customHeight="1" spans="1:2">
      <c r="A1381" s="289" t="s">
        <v>1176</v>
      </c>
      <c r="B1381" s="290"/>
    </row>
    <row r="1382" ht="16.5" customHeight="1" spans="1:2">
      <c r="A1382" s="291" t="s">
        <v>1177</v>
      </c>
      <c r="B1382" s="290"/>
    </row>
    <row r="1383" ht="16.5" customHeight="1" spans="1:2">
      <c r="A1383" s="289" t="s">
        <v>1151</v>
      </c>
      <c r="B1383" s="290"/>
    </row>
    <row r="1384" ht="16.5" customHeight="1" spans="1:2">
      <c r="A1384" s="289" t="s">
        <v>1152</v>
      </c>
      <c r="B1384" s="290"/>
    </row>
    <row r="1385" ht="16.5" customHeight="1" spans="1:2">
      <c r="A1385" s="289" t="s">
        <v>1141</v>
      </c>
      <c r="B1385" s="290"/>
    </row>
    <row r="1386" ht="16.5" customHeight="1" spans="1:2">
      <c r="A1386" s="289" t="s">
        <v>1178</v>
      </c>
      <c r="B1386" s="290"/>
    </row>
    <row r="1387" ht="16.5" customHeight="1" spans="1:2">
      <c r="A1387" s="289" t="s">
        <v>1179</v>
      </c>
      <c r="B1387" s="290"/>
    </row>
    <row r="1388" ht="16.5" customHeight="1" spans="1:2">
      <c r="A1388" s="289" t="s">
        <v>1163</v>
      </c>
      <c r="B1388" s="290"/>
    </row>
    <row r="1389" ht="16.5" customHeight="1" spans="1:2">
      <c r="A1389" s="289" t="s">
        <v>1180</v>
      </c>
      <c r="B1389" s="290"/>
    </row>
    <row r="1390" ht="16.5" customHeight="1" spans="1:2">
      <c r="A1390" s="289" t="s">
        <v>1181</v>
      </c>
      <c r="B1390" s="290"/>
    </row>
    <row r="1391" ht="16.5" customHeight="1" spans="1:2">
      <c r="A1391" s="289" t="s">
        <v>1182</v>
      </c>
      <c r="B1391" s="290"/>
    </row>
    <row r="1392" ht="16.5" customHeight="1" spans="1:2">
      <c r="A1392" s="289" t="s">
        <v>1183</v>
      </c>
      <c r="B1392" s="290"/>
    </row>
    <row r="1393" ht="16.5" customHeight="1" spans="1:2">
      <c r="A1393" s="289" t="s">
        <v>1148</v>
      </c>
      <c r="B1393" s="290"/>
    </row>
    <row r="1394" ht="16.5" customHeight="1" spans="1:2">
      <c r="A1394" s="289" t="s">
        <v>1184</v>
      </c>
      <c r="B1394" s="290"/>
    </row>
    <row r="1395" ht="16.5" customHeight="1" spans="1:2">
      <c r="A1395" s="291" t="s">
        <v>1185</v>
      </c>
      <c r="B1395" s="290"/>
    </row>
    <row r="1396" ht="16.5" customHeight="1" spans="1:2">
      <c r="A1396" s="289" t="s">
        <v>1151</v>
      </c>
      <c r="B1396" s="290"/>
    </row>
    <row r="1397" ht="16.5" customHeight="1" spans="1:2">
      <c r="A1397" s="289" t="s">
        <v>1152</v>
      </c>
      <c r="B1397" s="290"/>
    </row>
    <row r="1398" ht="16.5" customHeight="1" spans="1:2">
      <c r="A1398" s="289" t="s">
        <v>1141</v>
      </c>
      <c r="B1398" s="290"/>
    </row>
    <row r="1399" ht="16.5" customHeight="1" spans="1:2">
      <c r="A1399" s="289" t="s">
        <v>1186</v>
      </c>
      <c r="B1399" s="290"/>
    </row>
    <row r="1400" ht="16.5" customHeight="1" spans="1:2">
      <c r="A1400" s="289" t="s">
        <v>1187</v>
      </c>
      <c r="B1400" s="290"/>
    </row>
    <row r="1401" ht="16.5" customHeight="1" spans="1:2">
      <c r="A1401" s="289" t="s">
        <v>1188</v>
      </c>
      <c r="B1401" s="290"/>
    </row>
    <row r="1402" ht="16.5" customHeight="1" spans="1:2">
      <c r="A1402" s="289" t="s">
        <v>1189</v>
      </c>
      <c r="B1402" s="290"/>
    </row>
    <row r="1403" ht="16.5" customHeight="1" spans="1:2">
      <c r="A1403" s="289" t="s">
        <v>1148</v>
      </c>
      <c r="B1403" s="290"/>
    </row>
    <row r="1404" ht="16.5" customHeight="1" spans="1:2">
      <c r="A1404" s="289" t="s">
        <v>1190</v>
      </c>
      <c r="B1404" s="290"/>
    </row>
    <row r="1405" ht="16.5" customHeight="1" spans="1:2">
      <c r="A1405" s="291" t="s">
        <v>1191</v>
      </c>
      <c r="B1405" s="290"/>
    </row>
    <row r="1406" ht="16.5" customHeight="1" spans="1:2">
      <c r="A1406" s="289" t="s">
        <v>1151</v>
      </c>
      <c r="B1406" s="290"/>
    </row>
    <row r="1407" ht="16.5" customHeight="1" spans="1:2">
      <c r="A1407" s="289" t="s">
        <v>1152</v>
      </c>
      <c r="B1407" s="290"/>
    </row>
    <row r="1408" ht="16.5" customHeight="1" spans="1:2">
      <c r="A1408" s="289" t="s">
        <v>1141</v>
      </c>
      <c r="B1408" s="290"/>
    </row>
    <row r="1409" ht="16.5" customHeight="1" spans="1:2">
      <c r="A1409" s="289" t="s">
        <v>1192</v>
      </c>
      <c r="B1409" s="290"/>
    </row>
    <row r="1410" ht="16.5" customHeight="1" spans="1:2">
      <c r="A1410" s="289" t="s">
        <v>1193</v>
      </c>
      <c r="B1410" s="290"/>
    </row>
    <row r="1411" ht="16.5" customHeight="1" spans="1:2">
      <c r="A1411" s="289" t="s">
        <v>1194</v>
      </c>
      <c r="B1411" s="290"/>
    </row>
    <row r="1412" ht="16.5" customHeight="1" spans="1:2">
      <c r="A1412" s="289" t="s">
        <v>1148</v>
      </c>
      <c r="B1412" s="290"/>
    </row>
    <row r="1413" ht="16.5" customHeight="1" spans="1:2">
      <c r="A1413" s="289" t="s">
        <v>1195</v>
      </c>
      <c r="B1413" s="290"/>
    </row>
    <row r="1414" ht="16.5" customHeight="1" spans="1:2">
      <c r="A1414" s="291" t="s">
        <v>1196</v>
      </c>
      <c r="B1414" s="290"/>
    </row>
    <row r="1415" ht="16.5" customHeight="1" spans="1:2">
      <c r="A1415" s="289" t="s">
        <v>1151</v>
      </c>
      <c r="B1415" s="290"/>
    </row>
    <row r="1416" ht="16.5" customHeight="1" spans="1:2">
      <c r="A1416" s="289" t="s">
        <v>1152</v>
      </c>
      <c r="B1416" s="290"/>
    </row>
    <row r="1417" ht="16.5" customHeight="1" spans="1:2">
      <c r="A1417" s="289" t="s">
        <v>1141</v>
      </c>
      <c r="B1417" s="290"/>
    </row>
    <row r="1418" ht="16.5" customHeight="1" spans="1:2">
      <c r="A1418" s="289" t="s">
        <v>1197</v>
      </c>
      <c r="B1418" s="290"/>
    </row>
    <row r="1419" ht="16.5" customHeight="1" spans="1:2">
      <c r="A1419" s="289" t="s">
        <v>1198</v>
      </c>
      <c r="B1419" s="290"/>
    </row>
    <row r="1420" ht="16.5" customHeight="1" spans="1:2">
      <c r="A1420" s="289" t="s">
        <v>1199</v>
      </c>
      <c r="B1420" s="290"/>
    </row>
    <row r="1421" ht="16.5" customHeight="1" spans="1:2">
      <c r="A1421" s="289" t="s">
        <v>1200</v>
      </c>
      <c r="B1421" s="290"/>
    </row>
    <row r="1422" ht="16.5" customHeight="1" spans="1:2">
      <c r="A1422" s="289" t="s">
        <v>1201</v>
      </c>
      <c r="B1422" s="290"/>
    </row>
    <row r="1423" ht="16.5" customHeight="1" spans="1:2">
      <c r="A1423" s="289" t="s">
        <v>1148</v>
      </c>
      <c r="B1423" s="290"/>
    </row>
    <row r="1424" ht="16.5" customHeight="1" spans="1:2">
      <c r="A1424" s="289" t="s">
        <v>1202</v>
      </c>
      <c r="B1424" s="290"/>
    </row>
    <row r="1425" ht="16.5" customHeight="1" spans="1:2">
      <c r="A1425" s="291" t="s">
        <v>1203</v>
      </c>
      <c r="B1425" s="290"/>
    </row>
    <row r="1426" ht="16.5" customHeight="1" spans="1:2">
      <c r="A1426" s="289" t="s">
        <v>1151</v>
      </c>
      <c r="B1426" s="290"/>
    </row>
    <row r="1427" ht="16.5" customHeight="1" spans="1:2">
      <c r="A1427" s="289" t="s">
        <v>1152</v>
      </c>
      <c r="B1427" s="290"/>
    </row>
    <row r="1428" ht="16.5" customHeight="1" spans="1:2">
      <c r="A1428" s="289" t="s">
        <v>1141</v>
      </c>
      <c r="B1428" s="290"/>
    </row>
    <row r="1429" ht="16.5" customHeight="1" spans="1:2">
      <c r="A1429" s="289" t="s">
        <v>1204</v>
      </c>
      <c r="B1429" s="290"/>
    </row>
    <row r="1430" ht="16.5" customHeight="1" spans="1:2">
      <c r="A1430" s="289" t="s">
        <v>1205</v>
      </c>
      <c r="B1430" s="290"/>
    </row>
    <row r="1431" ht="16.5" customHeight="1" spans="1:2">
      <c r="A1431" s="289" t="s">
        <v>1206</v>
      </c>
      <c r="B1431" s="290"/>
    </row>
    <row r="1432" ht="16.5" customHeight="1" spans="1:2">
      <c r="A1432" s="289" t="s">
        <v>1207</v>
      </c>
      <c r="B1432" s="290"/>
    </row>
    <row r="1433" ht="16.5" customHeight="1" spans="1:2">
      <c r="A1433" s="289" t="s">
        <v>1208</v>
      </c>
      <c r="B1433" s="290"/>
    </row>
    <row r="1434" ht="16.5" customHeight="1" spans="1:2">
      <c r="A1434" s="289" t="s">
        <v>1209</v>
      </c>
      <c r="B1434" s="290"/>
    </row>
    <row r="1435" ht="16.5" customHeight="1" spans="1:2">
      <c r="A1435" s="289" t="s">
        <v>1210</v>
      </c>
      <c r="B1435" s="290"/>
    </row>
    <row r="1436" ht="16.5" customHeight="1" spans="1:2">
      <c r="A1436" s="289" t="s">
        <v>1211</v>
      </c>
      <c r="B1436" s="290"/>
    </row>
    <row r="1437" ht="16.5" customHeight="1" spans="1:2">
      <c r="A1437" s="289" t="s">
        <v>1148</v>
      </c>
      <c r="B1437" s="290"/>
    </row>
    <row r="1438" ht="16.5" customHeight="1" spans="1:2">
      <c r="A1438" s="289" t="s">
        <v>1212</v>
      </c>
      <c r="B1438" s="290"/>
    </row>
    <row r="1439" ht="16.5" customHeight="1" spans="1:2">
      <c r="A1439" s="291" t="s">
        <v>1213</v>
      </c>
      <c r="B1439" s="290"/>
    </row>
    <row r="1440" ht="16.5" customHeight="1" spans="1:2">
      <c r="A1440" s="289" t="s">
        <v>1151</v>
      </c>
      <c r="B1440" s="290"/>
    </row>
    <row r="1441" ht="16.5" customHeight="1" spans="1:2">
      <c r="A1441" s="289" t="s">
        <v>1152</v>
      </c>
      <c r="B1441" s="290"/>
    </row>
    <row r="1442" ht="16.5" customHeight="1" spans="1:2">
      <c r="A1442" s="289" t="s">
        <v>1141</v>
      </c>
      <c r="B1442" s="290"/>
    </row>
    <row r="1443" ht="16.5" customHeight="1" spans="1:2">
      <c r="A1443" s="289" t="s">
        <v>1214</v>
      </c>
      <c r="B1443" s="290"/>
    </row>
    <row r="1444" ht="16.5" customHeight="1" spans="1:2">
      <c r="A1444" s="289" t="s">
        <v>1148</v>
      </c>
      <c r="B1444" s="290"/>
    </row>
    <row r="1445" ht="16.5" customHeight="1" spans="1:2">
      <c r="A1445" s="289" t="s">
        <v>1215</v>
      </c>
      <c r="B1445" s="290"/>
    </row>
    <row r="1446" ht="16.5" customHeight="1" spans="1:2">
      <c r="A1446" s="291" t="s">
        <v>1216</v>
      </c>
      <c r="B1446" s="290"/>
    </row>
    <row r="1447" ht="16.5" customHeight="1" spans="1:2">
      <c r="A1447" s="289" t="s">
        <v>1151</v>
      </c>
      <c r="B1447" s="290"/>
    </row>
    <row r="1448" ht="16.5" customHeight="1" spans="1:2">
      <c r="A1448" s="289" t="s">
        <v>1152</v>
      </c>
      <c r="B1448" s="290"/>
    </row>
    <row r="1449" ht="16.5" customHeight="1" spans="1:2">
      <c r="A1449" s="289" t="s">
        <v>1141</v>
      </c>
      <c r="B1449" s="290"/>
    </row>
    <row r="1450" ht="16.5" customHeight="1" spans="1:2">
      <c r="A1450" s="289" t="s">
        <v>1217</v>
      </c>
      <c r="B1450" s="290"/>
    </row>
    <row r="1451" ht="16.5" customHeight="1" spans="1:2">
      <c r="A1451" s="289" t="s">
        <v>1218</v>
      </c>
      <c r="B1451" s="290"/>
    </row>
    <row r="1452" ht="16.5" customHeight="1" spans="1:2">
      <c r="A1452" s="289" t="s">
        <v>1148</v>
      </c>
      <c r="B1452" s="290"/>
    </row>
    <row r="1453" ht="16.5" customHeight="1" spans="1:2">
      <c r="A1453" s="289" t="s">
        <v>1219</v>
      </c>
      <c r="B1453" s="290"/>
    </row>
    <row r="1454" ht="16.5" customHeight="1" spans="1:2">
      <c r="A1454" s="291" t="s">
        <v>1220</v>
      </c>
      <c r="B1454" s="290"/>
    </row>
    <row r="1455" ht="16.5" customHeight="1" spans="1:2">
      <c r="A1455" s="289" t="s">
        <v>1151</v>
      </c>
      <c r="B1455" s="290"/>
    </row>
    <row r="1456" ht="16.5" customHeight="1" spans="1:2">
      <c r="A1456" s="289" t="s">
        <v>1152</v>
      </c>
      <c r="B1456" s="290"/>
    </row>
    <row r="1457" ht="16.5" customHeight="1" spans="1:2">
      <c r="A1457" s="289" t="s">
        <v>1141</v>
      </c>
      <c r="B1457" s="290"/>
    </row>
    <row r="1458" ht="16.5" customHeight="1" spans="1:2">
      <c r="A1458" s="289" t="s">
        <v>1221</v>
      </c>
      <c r="B1458" s="290"/>
    </row>
    <row r="1459" ht="16.5" customHeight="1" spans="1:2">
      <c r="A1459" s="289" t="s">
        <v>1222</v>
      </c>
      <c r="B1459" s="290"/>
    </row>
    <row r="1460" ht="16.5" customHeight="1" spans="1:2">
      <c r="A1460" s="291" t="s">
        <v>1223</v>
      </c>
      <c r="B1460" s="290"/>
    </row>
    <row r="1461" ht="16.5" customHeight="1" spans="1:2">
      <c r="A1461" s="289" t="s">
        <v>1151</v>
      </c>
      <c r="B1461" s="290"/>
    </row>
    <row r="1462" ht="16.5" customHeight="1" spans="1:2">
      <c r="A1462" s="289" t="s">
        <v>1152</v>
      </c>
      <c r="B1462" s="290"/>
    </row>
    <row r="1463" ht="16.5" customHeight="1" spans="1:2">
      <c r="A1463" s="289" t="s">
        <v>1141</v>
      </c>
      <c r="B1463" s="290"/>
    </row>
    <row r="1464" ht="16.5" customHeight="1" spans="1:2">
      <c r="A1464" s="289" t="s">
        <v>1224</v>
      </c>
      <c r="B1464" s="290"/>
    </row>
    <row r="1465" ht="16.5" customHeight="1" spans="1:2">
      <c r="A1465" s="289" t="s">
        <v>1148</v>
      </c>
      <c r="B1465" s="290"/>
    </row>
    <row r="1466" ht="16.5" customHeight="1" spans="1:2">
      <c r="A1466" s="289" t="s">
        <v>1225</v>
      </c>
      <c r="B1466" s="290"/>
    </row>
    <row r="1467" ht="16.5" customHeight="1" spans="1:2">
      <c r="A1467" s="291" t="s">
        <v>1226</v>
      </c>
      <c r="B1467" s="290"/>
    </row>
    <row r="1468" ht="16.5" customHeight="1" spans="1:2">
      <c r="A1468" s="289" t="s">
        <v>1151</v>
      </c>
      <c r="B1468" s="290"/>
    </row>
    <row r="1469" ht="16.5" customHeight="1" spans="1:2">
      <c r="A1469" s="289" t="s">
        <v>1152</v>
      </c>
      <c r="B1469" s="290"/>
    </row>
    <row r="1470" ht="16.5" customHeight="1" spans="1:2">
      <c r="A1470" s="289" t="s">
        <v>1141</v>
      </c>
      <c r="B1470" s="290"/>
    </row>
    <row r="1471" ht="16.5" customHeight="1" spans="1:2">
      <c r="A1471" s="289" t="s">
        <v>1227</v>
      </c>
      <c r="B1471" s="290"/>
    </row>
    <row r="1472" ht="16.5" customHeight="1" spans="1:2">
      <c r="A1472" s="289" t="s">
        <v>1148</v>
      </c>
      <c r="B1472" s="290"/>
    </row>
    <row r="1473" ht="16.5" customHeight="1" spans="1:2">
      <c r="A1473" s="289" t="s">
        <v>1228</v>
      </c>
      <c r="B1473" s="290"/>
    </row>
    <row r="1474" ht="16.5" customHeight="1" spans="1:2">
      <c r="A1474" s="291" t="s">
        <v>1229</v>
      </c>
      <c r="B1474" s="290"/>
    </row>
    <row r="1475" ht="16.5" customHeight="1" spans="1:2">
      <c r="A1475" s="289" t="s">
        <v>1151</v>
      </c>
      <c r="B1475" s="290"/>
    </row>
    <row r="1476" ht="16.5" customHeight="1" spans="1:2">
      <c r="A1476" s="289" t="s">
        <v>1152</v>
      </c>
      <c r="B1476" s="290"/>
    </row>
    <row r="1477" ht="16.5" customHeight="1" spans="1:2">
      <c r="A1477" s="289" t="s">
        <v>1141</v>
      </c>
      <c r="B1477" s="290"/>
    </row>
    <row r="1478" ht="16.5" customHeight="1" spans="1:2">
      <c r="A1478" s="289" t="s">
        <v>1230</v>
      </c>
      <c r="B1478" s="290"/>
    </row>
    <row r="1479" ht="16.5" customHeight="1" spans="1:2">
      <c r="A1479" s="289" t="s">
        <v>1148</v>
      </c>
      <c r="B1479" s="290"/>
    </row>
    <row r="1480" ht="16.5" customHeight="1" spans="1:2">
      <c r="A1480" s="289" t="s">
        <v>1231</v>
      </c>
      <c r="B1480" s="290"/>
    </row>
    <row r="1481" ht="16.5" customHeight="1" spans="1:2">
      <c r="A1481" s="291" t="s">
        <v>1232</v>
      </c>
      <c r="B1481" s="290"/>
    </row>
    <row r="1482" ht="16.5" customHeight="1" spans="1:2">
      <c r="A1482" s="289" t="s">
        <v>1151</v>
      </c>
      <c r="B1482" s="290"/>
    </row>
    <row r="1483" ht="16.5" customHeight="1" spans="1:2">
      <c r="A1483" s="289" t="s">
        <v>1152</v>
      </c>
      <c r="B1483" s="290"/>
    </row>
    <row r="1484" ht="16.5" customHeight="1" spans="1:2">
      <c r="A1484" s="289" t="s">
        <v>1141</v>
      </c>
      <c r="B1484" s="290"/>
    </row>
    <row r="1485" ht="16.5" customHeight="1" spans="1:2">
      <c r="A1485" s="289" t="s">
        <v>1233</v>
      </c>
      <c r="B1485" s="290"/>
    </row>
    <row r="1486" ht="16.5" customHeight="1" spans="1:2">
      <c r="A1486" s="289" t="s">
        <v>1148</v>
      </c>
      <c r="B1486" s="290"/>
    </row>
    <row r="1487" ht="16.5" customHeight="1" spans="1:2">
      <c r="A1487" s="289" t="s">
        <v>1234</v>
      </c>
      <c r="B1487" s="290"/>
    </row>
    <row r="1488" ht="16.5" customHeight="1" spans="1:2">
      <c r="A1488" s="291" t="s">
        <v>1235</v>
      </c>
      <c r="B1488" s="290"/>
    </row>
    <row r="1489" ht="16.5" customHeight="1" spans="1:2">
      <c r="A1489" s="289" t="s">
        <v>1151</v>
      </c>
      <c r="B1489" s="290"/>
    </row>
    <row r="1490" ht="16.5" customHeight="1" spans="1:2">
      <c r="A1490" s="289" t="s">
        <v>1152</v>
      </c>
      <c r="B1490" s="290"/>
    </row>
    <row r="1491" ht="16.5" customHeight="1" spans="1:2">
      <c r="A1491" s="289" t="s">
        <v>1141</v>
      </c>
      <c r="B1491" s="290"/>
    </row>
    <row r="1492" ht="16.5" customHeight="1" spans="1:2">
      <c r="A1492" s="289" t="s">
        <v>1148</v>
      </c>
      <c r="B1492" s="290"/>
    </row>
    <row r="1493" ht="16.5" customHeight="1" spans="1:2">
      <c r="A1493" s="289" t="s">
        <v>1236</v>
      </c>
      <c r="B1493" s="290"/>
    </row>
    <row r="1494" ht="16.5" customHeight="1" spans="1:2">
      <c r="A1494" s="291" t="s">
        <v>1237</v>
      </c>
      <c r="B1494" s="290"/>
    </row>
    <row r="1495" ht="16.5" customHeight="1" spans="1:2">
      <c r="A1495" s="289" t="s">
        <v>1151</v>
      </c>
      <c r="B1495" s="290"/>
    </row>
    <row r="1496" ht="16.5" customHeight="1" spans="1:2">
      <c r="A1496" s="289" t="s">
        <v>1152</v>
      </c>
      <c r="B1496" s="290"/>
    </row>
    <row r="1497" ht="16.5" customHeight="1" spans="1:2">
      <c r="A1497" s="289" t="s">
        <v>1141</v>
      </c>
      <c r="B1497" s="290"/>
    </row>
    <row r="1498" ht="16.5" customHeight="1" spans="1:2">
      <c r="A1498" s="289" t="s">
        <v>1238</v>
      </c>
      <c r="B1498" s="290"/>
    </row>
    <row r="1499" ht="16.5" customHeight="1" spans="1:2">
      <c r="A1499" s="289" t="s">
        <v>1239</v>
      </c>
      <c r="B1499" s="290"/>
    </row>
    <row r="1500" ht="16.5" customHeight="1" spans="1:2">
      <c r="A1500" s="289" t="s">
        <v>1148</v>
      </c>
      <c r="B1500" s="290"/>
    </row>
    <row r="1501" ht="16.5" customHeight="1" spans="1:2">
      <c r="A1501" s="289" t="s">
        <v>1240</v>
      </c>
      <c r="B1501" s="290"/>
    </row>
    <row r="1502" ht="16.5" customHeight="1" spans="1:2">
      <c r="A1502" s="291" t="s">
        <v>1241</v>
      </c>
      <c r="B1502" s="290"/>
    </row>
    <row r="1503" ht="16.5" customHeight="1" spans="1:2">
      <c r="A1503" s="289" t="s">
        <v>1151</v>
      </c>
      <c r="B1503" s="290"/>
    </row>
    <row r="1504" ht="16.5" customHeight="1" spans="1:2">
      <c r="A1504" s="289" t="s">
        <v>1152</v>
      </c>
      <c r="B1504" s="290"/>
    </row>
    <row r="1505" ht="16.5" customHeight="1" spans="1:2">
      <c r="A1505" s="289" t="s">
        <v>1141</v>
      </c>
      <c r="B1505" s="290"/>
    </row>
    <row r="1506" ht="16.5" customHeight="1" spans="1:2">
      <c r="A1506" s="289" t="s">
        <v>1148</v>
      </c>
      <c r="B1506" s="290"/>
    </row>
    <row r="1507" ht="16.5" customHeight="1" spans="1:2">
      <c r="A1507" s="289" t="s">
        <v>1242</v>
      </c>
      <c r="B1507" s="290"/>
    </row>
    <row r="1508" ht="16.5" customHeight="1" spans="1:2">
      <c r="A1508" s="291" t="s">
        <v>1243</v>
      </c>
      <c r="B1508" s="290"/>
    </row>
    <row r="1509" ht="16.5" customHeight="1" spans="1:2">
      <c r="A1509" s="289" t="s">
        <v>1151</v>
      </c>
      <c r="B1509" s="290"/>
    </row>
    <row r="1510" ht="16.5" customHeight="1" spans="1:2">
      <c r="A1510" s="289" t="s">
        <v>1152</v>
      </c>
      <c r="B1510" s="290"/>
    </row>
    <row r="1511" ht="16.5" customHeight="1" spans="1:2">
      <c r="A1511" s="289" t="s">
        <v>1141</v>
      </c>
      <c r="B1511" s="290"/>
    </row>
    <row r="1512" ht="16.5" customHeight="1" spans="1:2">
      <c r="A1512" s="289" t="s">
        <v>1148</v>
      </c>
      <c r="B1512" s="290"/>
    </row>
    <row r="1513" ht="16.5" customHeight="1" spans="1:2">
      <c r="A1513" s="289" t="s">
        <v>1243</v>
      </c>
      <c r="B1513" s="290"/>
    </row>
    <row r="1514" ht="16.5" customHeight="1" spans="1:2">
      <c r="A1514" s="291" t="s">
        <v>1244</v>
      </c>
      <c r="B1514" s="290"/>
    </row>
    <row r="1515" ht="16.5" customHeight="1" spans="1:2">
      <c r="A1515" s="289" t="s">
        <v>1151</v>
      </c>
      <c r="B1515" s="290"/>
    </row>
    <row r="1516" ht="16.5" customHeight="1" spans="1:2">
      <c r="A1516" s="289" t="s">
        <v>1152</v>
      </c>
      <c r="B1516" s="290"/>
    </row>
    <row r="1517" ht="16.5" customHeight="1" spans="1:2">
      <c r="A1517" s="289" t="s">
        <v>1141</v>
      </c>
      <c r="B1517" s="290"/>
    </row>
    <row r="1518" ht="16.5" customHeight="1" spans="1:2">
      <c r="A1518" s="289" t="s">
        <v>1148</v>
      </c>
      <c r="B1518" s="290"/>
    </row>
    <row r="1519" ht="16.5" customHeight="1" spans="1:2">
      <c r="A1519" s="289" t="s">
        <v>1245</v>
      </c>
      <c r="B1519" s="290"/>
    </row>
    <row r="1520" ht="16.5" customHeight="1" spans="1:2">
      <c r="A1520" s="291" t="s">
        <v>1246</v>
      </c>
      <c r="B1520" s="290"/>
    </row>
    <row r="1521" ht="16.5" customHeight="1" spans="1:2">
      <c r="A1521" s="289" t="s">
        <v>1151</v>
      </c>
      <c r="B1521" s="290"/>
    </row>
    <row r="1522" ht="16.5" customHeight="1" spans="1:2">
      <c r="A1522" s="289" t="s">
        <v>1152</v>
      </c>
      <c r="B1522" s="290"/>
    </row>
    <row r="1523" ht="16.5" customHeight="1" spans="1:2">
      <c r="A1523" s="289" t="s">
        <v>1141</v>
      </c>
      <c r="B1523" s="290"/>
    </row>
    <row r="1524" ht="16.5" customHeight="1" spans="1:2">
      <c r="A1524" s="289" t="s">
        <v>1247</v>
      </c>
      <c r="B1524" s="290"/>
    </row>
    <row r="1525" ht="16.5" customHeight="1" spans="1:2">
      <c r="A1525" s="289" t="s">
        <v>1248</v>
      </c>
      <c r="B1525" s="290"/>
    </row>
    <row r="1526" ht="16.5" customHeight="1" spans="1:2">
      <c r="A1526" s="289" t="s">
        <v>1249</v>
      </c>
      <c r="B1526" s="290"/>
    </row>
    <row r="1527" ht="16.5" customHeight="1" spans="1:2">
      <c r="A1527" s="289" t="s">
        <v>1250</v>
      </c>
      <c r="B1527" s="290"/>
    </row>
    <row r="1528" ht="16.5" customHeight="1" spans="1:2">
      <c r="A1528" s="289" t="s">
        <v>1163</v>
      </c>
      <c r="B1528" s="290"/>
    </row>
    <row r="1529" ht="16.5" customHeight="1" spans="1:2">
      <c r="A1529" s="289" t="s">
        <v>1251</v>
      </c>
      <c r="B1529" s="290"/>
    </row>
    <row r="1530" ht="16.5" customHeight="1" spans="1:2">
      <c r="A1530" s="289" t="s">
        <v>1252</v>
      </c>
      <c r="B1530" s="290"/>
    </row>
    <row r="1531" ht="16.5" customHeight="1" spans="1:2">
      <c r="A1531" s="289" t="s">
        <v>1253</v>
      </c>
      <c r="B1531" s="290"/>
    </row>
    <row r="1532" ht="16.5" customHeight="1" spans="1:2">
      <c r="A1532" s="289" t="s">
        <v>1254</v>
      </c>
      <c r="B1532" s="290"/>
    </row>
    <row r="1533" ht="16.5" customHeight="1" spans="1:2">
      <c r="A1533" s="289" t="s">
        <v>1255</v>
      </c>
      <c r="B1533" s="290"/>
    </row>
    <row r="1534" ht="16.5" customHeight="1" spans="1:2">
      <c r="A1534" s="289" t="s">
        <v>1256</v>
      </c>
      <c r="B1534" s="290"/>
    </row>
    <row r="1535" ht="16.5" customHeight="1" spans="1:2">
      <c r="A1535" s="289" t="s">
        <v>1148</v>
      </c>
      <c r="B1535" s="290"/>
    </row>
    <row r="1536" ht="16.5" customHeight="1" spans="1:2">
      <c r="A1536" s="289" t="s">
        <v>1257</v>
      </c>
      <c r="B1536" s="290"/>
    </row>
    <row r="1537" ht="16.5" customHeight="1" spans="1:2">
      <c r="A1537" s="291" t="s">
        <v>1258</v>
      </c>
      <c r="B1537" s="290"/>
    </row>
    <row r="1538" ht="16.5" customHeight="1" spans="1:2">
      <c r="A1538" s="289" t="s">
        <v>1259</v>
      </c>
      <c r="B1538" s="290"/>
    </row>
    <row r="1539" ht="16.5" customHeight="1" spans="1:2">
      <c r="A1539" s="289" t="s">
        <v>1258</v>
      </c>
      <c r="B1539" s="290"/>
    </row>
    <row r="1540" ht="16.5" customHeight="1" spans="1:2">
      <c r="A1540" s="292" t="s">
        <v>50</v>
      </c>
      <c r="B1540" s="290"/>
    </row>
    <row r="1541" ht="16.5" customHeight="1" spans="1:2">
      <c r="A1541" s="291" t="s">
        <v>1260</v>
      </c>
      <c r="B1541" s="290"/>
    </row>
    <row r="1542" ht="16.5" customHeight="1" spans="1:2">
      <c r="A1542" s="289" t="s">
        <v>1151</v>
      </c>
      <c r="B1542" s="290"/>
    </row>
    <row r="1543" ht="16.5" customHeight="1" spans="1:2">
      <c r="A1543" s="289" t="s">
        <v>1152</v>
      </c>
      <c r="B1543" s="290"/>
    </row>
    <row r="1544" ht="16.5" customHeight="1" spans="1:2">
      <c r="A1544" s="289" t="s">
        <v>1141</v>
      </c>
      <c r="B1544" s="290"/>
    </row>
    <row r="1545" ht="16.5" customHeight="1" spans="1:2">
      <c r="A1545" s="289" t="s">
        <v>1230</v>
      </c>
      <c r="B1545" s="290"/>
    </row>
    <row r="1546" ht="16.5" customHeight="1" spans="1:2">
      <c r="A1546" s="289" t="s">
        <v>1148</v>
      </c>
      <c r="B1546" s="290"/>
    </row>
    <row r="1547" ht="16.5" customHeight="1" spans="1:2">
      <c r="A1547" s="289" t="s">
        <v>1261</v>
      </c>
      <c r="B1547" s="290"/>
    </row>
    <row r="1548" ht="16.5" customHeight="1" spans="1:2">
      <c r="A1548" s="291" t="s">
        <v>1262</v>
      </c>
      <c r="B1548" s="290"/>
    </row>
    <row r="1549" ht="16.5" customHeight="1" spans="1:2">
      <c r="A1549" s="289" t="s">
        <v>1263</v>
      </c>
      <c r="B1549" s="290"/>
    </row>
    <row r="1550" ht="16.5" customHeight="1" spans="1:2">
      <c r="A1550" s="289" t="s">
        <v>1264</v>
      </c>
      <c r="B1550" s="290"/>
    </row>
    <row r="1551" ht="16.5" customHeight="1" spans="1:2">
      <c r="A1551" s="291" t="s">
        <v>1265</v>
      </c>
      <c r="B1551" s="290"/>
    </row>
    <row r="1552" ht="16.5" customHeight="1" spans="1:2">
      <c r="A1552" s="289" t="s">
        <v>1266</v>
      </c>
      <c r="B1552" s="290"/>
    </row>
    <row r="1553" ht="16.5" customHeight="1" spans="1:2">
      <c r="A1553" s="289" t="s">
        <v>1265</v>
      </c>
      <c r="B1553" s="290"/>
    </row>
    <row r="1554" ht="16.5" customHeight="1" spans="1:2">
      <c r="A1554" s="291" t="s">
        <v>1267</v>
      </c>
      <c r="B1554" s="290"/>
    </row>
    <row r="1555" ht="16.5" customHeight="1" spans="1:2">
      <c r="A1555" s="289" t="s">
        <v>1268</v>
      </c>
      <c r="B1555" s="290"/>
    </row>
    <row r="1556" ht="16.5" customHeight="1" spans="1:2">
      <c r="A1556" s="289" t="s">
        <v>1269</v>
      </c>
      <c r="B1556" s="290"/>
    </row>
    <row r="1557" ht="16.5" customHeight="1" spans="1:2">
      <c r="A1557" s="289" t="s">
        <v>1270</v>
      </c>
      <c r="B1557" s="290"/>
    </row>
    <row r="1558" ht="16.5" customHeight="1" spans="1:2">
      <c r="A1558" s="289" t="s">
        <v>1271</v>
      </c>
      <c r="B1558" s="290"/>
    </row>
    <row r="1559" ht="16.5" customHeight="1" spans="1:2">
      <c r="A1559" s="289" t="s">
        <v>1272</v>
      </c>
      <c r="B1559" s="290"/>
    </row>
    <row r="1560" ht="16.5" customHeight="1" spans="1:2">
      <c r="A1560" s="291" t="s">
        <v>1273</v>
      </c>
      <c r="B1560" s="290"/>
    </row>
    <row r="1561" ht="16.5" customHeight="1" spans="1:2">
      <c r="A1561" s="289" t="s">
        <v>1274</v>
      </c>
      <c r="B1561" s="290"/>
    </row>
    <row r="1562" ht="16.5" customHeight="1" spans="1:2">
      <c r="A1562" s="289" t="s">
        <v>1275</v>
      </c>
      <c r="B1562" s="290"/>
    </row>
    <row r="1563" ht="16.5" customHeight="1" spans="1:2">
      <c r="A1563" s="289" t="s">
        <v>1276</v>
      </c>
      <c r="B1563" s="290"/>
    </row>
    <row r="1564" ht="16.5" customHeight="1" spans="1:2">
      <c r="A1564" s="291" t="s">
        <v>1277</v>
      </c>
      <c r="B1564" s="290"/>
    </row>
    <row r="1565" ht="16.5" customHeight="1" spans="1:2">
      <c r="A1565" s="289" t="s">
        <v>1277</v>
      </c>
      <c r="B1565" s="290"/>
    </row>
    <row r="1566" ht="16.5" customHeight="1" spans="1:2">
      <c r="A1566" s="291" t="s">
        <v>1278</v>
      </c>
      <c r="B1566" s="290"/>
    </row>
    <row r="1567" ht="16.5" customHeight="1" spans="1:2">
      <c r="A1567" s="289" t="s">
        <v>1279</v>
      </c>
      <c r="B1567" s="290"/>
    </row>
    <row r="1568" ht="16.5" customHeight="1" spans="1:2">
      <c r="A1568" s="289" t="s">
        <v>1280</v>
      </c>
      <c r="B1568" s="290"/>
    </row>
    <row r="1569" ht="16.5" customHeight="1" spans="1:2">
      <c r="A1569" s="289" t="s">
        <v>1281</v>
      </c>
      <c r="B1569" s="290"/>
    </row>
    <row r="1570" ht="16.5" customHeight="1" spans="1:2">
      <c r="A1570" s="289" t="s">
        <v>1282</v>
      </c>
      <c r="B1570" s="290"/>
    </row>
    <row r="1571" ht="16.5" customHeight="1" spans="1:2">
      <c r="A1571" s="291" t="s">
        <v>1283</v>
      </c>
      <c r="B1571" s="290"/>
    </row>
    <row r="1572" ht="16.5" customHeight="1" spans="1:2">
      <c r="A1572" s="289" t="s">
        <v>1151</v>
      </c>
      <c r="B1572" s="290"/>
    </row>
    <row r="1573" ht="16.5" customHeight="1" spans="1:2">
      <c r="A1573" s="289" t="s">
        <v>1152</v>
      </c>
      <c r="B1573" s="290"/>
    </row>
    <row r="1574" ht="16.5" customHeight="1" spans="1:2">
      <c r="A1574" s="289" t="s">
        <v>1141</v>
      </c>
      <c r="B1574" s="290"/>
    </row>
    <row r="1575" ht="16.5" customHeight="1" spans="1:2">
      <c r="A1575" s="289" t="s">
        <v>1148</v>
      </c>
      <c r="B1575" s="290"/>
    </row>
    <row r="1576" ht="16.5" customHeight="1" spans="1:2">
      <c r="A1576" s="289" t="s">
        <v>1284</v>
      </c>
      <c r="B1576" s="290"/>
    </row>
    <row r="1577" ht="16.5" customHeight="1" spans="1:2">
      <c r="A1577" s="291" t="s">
        <v>1285</v>
      </c>
      <c r="B1577" s="290"/>
    </row>
    <row r="1578" ht="16.5" customHeight="1" spans="1:2">
      <c r="A1578" s="289" t="s">
        <v>1285</v>
      </c>
      <c r="B1578" s="290"/>
    </row>
    <row r="1579" ht="16.5" customHeight="1" spans="1:2">
      <c r="A1579" s="292" t="s">
        <v>52</v>
      </c>
      <c r="B1579" s="290"/>
    </row>
    <row r="1580" ht="16.5" customHeight="1" spans="1:2">
      <c r="A1580" s="292" t="s">
        <v>54</v>
      </c>
      <c r="B1580" s="290"/>
    </row>
    <row r="1581" ht="16.5" customHeight="1" spans="1:2">
      <c r="A1581" s="291" t="s">
        <v>1286</v>
      </c>
      <c r="B1581" s="290"/>
    </row>
    <row r="1582" ht="16.5" customHeight="1" spans="1:2">
      <c r="A1582" s="289" t="s">
        <v>1151</v>
      </c>
      <c r="B1582" s="290"/>
    </row>
    <row r="1583" ht="16.5" customHeight="1" spans="1:2">
      <c r="A1583" s="289" t="s">
        <v>1152</v>
      </c>
      <c r="B1583" s="290"/>
    </row>
    <row r="1584" ht="16.5" customHeight="1" spans="1:2">
      <c r="A1584" s="289" t="s">
        <v>1141</v>
      </c>
      <c r="B1584" s="290"/>
    </row>
    <row r="1585" ht="16.5" customHeight="1" spans="1:2">
      <c r="A1585" s="289" t="s">
        <v>1163</v>
      </c>
      <c r="B1585" s="290"/>
    </row>
    <row r="1586" ht="16.5" customHeight="1" spans="1:2">
      <c r="A1586" s="289" t="s">
        <v>1287</v>
      </c>
      <c r="B1586" s="290"/>
    </row>
    <row r="1587" ht="16.5" customHeight="1" spans="1:2">
      <c r="A1587" s="289" t="s">
        <v>1288</v>
      </c>
      <c r="B1587" s="290"/>
    </row>
    <row r="1588" ht="16.5" customHeight="1" spans="1:2">
      <c r="A1588" s="289" t="s">
        <v>1148</v>
      </c>
      <c r="B1588" s="290"/>
    </row>
    <row r="1589" ht="16.5" customHeight="1" spans="1:2">
      <c r="A1589" s="289" t="s">
        <v>1289</v>
      </c>
      <c r="B1589" s="290"/>
    </row>
    <row r="1590" ht="16.5" customHeight="1" spans="1:2">
      <c r="A1590" s="291" t="s">
        <v>1290</v>
      </c>
      <c r="B1590" s="290"/>
    </row>
    <row r="1591" ht="16.5" customHeight="1" spans="1:2">
      <c r="A1591" s="289" t="s">
        <v>1151</v>
      </c>
      <c r="B1591" s="290"/>
    </row>
    <row r="1592" ht="16.5" customHeight="1" spans="1:2">
      <c r="A1592" s="289" t="s">
        <v>1152</v>
      </c>
      <c r="B1592" s="290"/>
    </row>
    <row r="1593" ht="16.5" customHeight="1" spans="1:2">
      <c r="A1593" s="289" t="s">
        <v>1141</v>
      </c>
      <c r="B1593" s="290"/>
    </row>
    <row r="1594" ht="16.5" customHeight="1" spans="1:2">
      <c r="A1594" s="289" t="s">
        <v>1291</v>
      </c>
      <c r="B1594" s="290"/>
    </row>
    <row r="1595" ht="16.5" customHeight="1" spans="1:2">
      <c r="A1595" s="289" t="s">
        <v>1292</v>
      </c>
      <c r="B1595" s="290"/>
    </row>
    <row r="1596" ht="16.5" customHeight="1" spans="1:2">
      <c r="A1596" s="289" t="s">
        <v>1148</v>
      </c>
      <c r="B1596" s="290"/>
    </row>
    <row r="1597" ht="16.5" customHeight="1" spans="1:2">
      <c r="A1597" s="289" t="s">
        <v>1293</v>
      </c>
      <c r="B1597" s="290"/>
    </row>
    <row r="1598" ht="16.5" customHeight="1" spans="1:2">
      <c r="A1598" s="291" t="s">
        <v>1294</v>
      </c>
      <c r="B1598" s="290"/>
    </row>
    <row r="1599" ht="16.5" customHeight="1" spans="1:2">
      <c r="A1599" s="289" t="s">
        <v>1151</v>
      </c>
      <c r="B1599" s="290"/>
    </row>
    <row r="1600" ht="16.5" customHeight="1" spans="1:2">
      <c r="A1600" s="289" t="s">
        <v>1152</v>
      </c>
      <c r="B1600" s="290"/>
    </row>
    <row r="1601" ht="16.5" customHeight="1" spans="1:2">
      <c r="A1601" s="289" t="s">
        <v>1141</v>
      </c>
      <c r="B1601" s="290"/>
    </row>
    <row r="1602" ht="16.5" customHeight="1" spans="1:2">
      <c r="A1602" s="289" t="s">
        <v>1295</v>
      </c>
      <c r="B1602" s="290"/>
    </row>
    <row r="1603" ht="16.5" customHeight="1" spans="1:2">
      <c r="A1603" s="289" t="s">
        <v>1296</v>
      </c>
      <c r="B1603" s="290"/>
    </row>
    <row r="1604" ht="16.5" customHeight="1" spans="1:2">
      <c r="A1604" s="289" t="s">
        <v>1297</v>
      </c>
      <c r="B1604" s="290"/>
    </row>
    <row r="1605" ht="16.5" customHeight="1" spans="1:2">
      <c r="A1605" s="289" t="s">
        <v>1148</v>
      </c>
      <c r="B1605" s="290"/>
    </row>
    <row r="1606" ht="16.5" customHeight="1" spans="1:2">
      <c r="A1606" s="289" t="s">
        <v>1298</v>
      </c>
      <c r="B1606" s="290"/>
    </row>
    <row r="1607" ht="16.5" customHeight="1" spans="1:2">
      <c r="A1607" s="291" t="s">
        <v>1299</v>
      </c>
      <c r="B1607" s="290"/>
    </row>
    <row r="1608" ht="16.5" customHeight="1" spans="1:2">
      <c r="A1608" s="289" t="s">
        <v>1151</v>
      </c>
      <c r="B1608" s="290"/>
    </row>
    <row r="1609" ht="16.5" customHeight="1" spans="1:2">
      <c r="A1609" s="289" t="s">
        <v>1152</v>
      </c>
      <c r="B1609" s="290"/>
    </row>
    <row r="1610" ht="16.5" customHeight="1" spans="1:2">
      <c r="A1610" s="289" t="s">
        <v>1141</v>
      </c>
      <c r="B1610" s="290"/>
    </row>
    <row r="1611" ht="16.5" customHeight="1" spans="1:2">
      <c r="A1611" s="289" t="s">
        <v>1300</v>
      </c>
      <c r="B1611" s="290"/>
    </row>
    <row r="1612" ht="16.5" customHeight="1" spans="1:2">
      <c r="A1612" s="289" t="s">
        <v>1301</v>
      </c>
      <c r="B1612" s="290"/>
    </row>
    <row r="1613" ht="16.5" customHeight="1" spans="1:2">
      <c r="A1613" s="289" t="s">
        <v>1302</v>
      </c>
      <c r="B1613" s="290"/>
    </row>
    <row r="1614" ht="16.5" customHeight="1" spans="1:2">
      <c r="A1614" s="289" t="s">
        <v>1303</v>
      </c>
      <c r="B1614" s="290"/>
    </row>
    <row r="1615" ht="16.5" customHeight="1" spans="1:2">
      <c r="A1615" s="289" t="s">
        <v>1304</v>
      </c>
      <c r="B1615" s="290"/>
    </row>
    <row r="1616" ht="16.5" customHeight="1" spans="1:2">
      <c r="A1616" s="289" t="s">
        <v>1305</v>
      </c>
      <c r="B1616" s="290"/>
    </row>
    <row r="1617" ht="16.5" customHeight="1" spans="1:2">
      <c r="A1617" s="289" t="s">
        <v>1306</v>
      </c>
      <c r="B1617" s="290"/>
    </row>
    <row r="1618" ht="16.5" customHeight="1" spans="1:2">
      <c r="A1618" s="289" t="s">
        <v>1307</v>
      </c>
      <c r="B1618" s="290"/>
    </row>
    <row r="1619" ht="16.5" customHeight="1" spans="1:2">
      <c r="A1619" s="289" t="s">
        <v>1308</v>
      </c>
      <c r="B1619" s="290"/>
    </row>
    <row r="1620" ht="16.5" customHeight="1" spans="1:2">
      <c r="A1620" s="289" t="s">
        <v>1163</v>
      </c>
      <c r="B1620" s="290"/>
    </row>
    <row r="1621" ht="16.5" customHeight="1" spans="1:2">
      <c r="A1621" s="289" t="s">
        <v>1148</v>
      </c>
      <c r="B1621" s="290"/>
    </row>
    <row r="1622" ht="16.5" customHeight="1" spans="1:2">
      <c r="A1622" s="289" t="s">
        <v>1309</v>
      </c>
      <c r="B1622" s="290"/>
    </row>
    <row r="1623" ht="16.5" customHeight="1" spans="1:2">
      <c r="A1623" s="291" t="s">
        <v>1310</v>
      </c>
      <c r="B1623" s="290"/>
    </row>
    <row r="1624" ht="16.5" customHeight="1" spans="1:2">
      <c r="A1624" s="291" t="s">
        <v>1311</v>
      </c>
      <c r="B1624" s="290"/>
    </row>
    <row r="1625" ht="16.5" customHeight="1" spans="1:2">
      <c r="A1625" s="291" t="s">
        <v>1312</v>
      </c>
      <c r="B1625" s="290"/>
    </row>
    <row r="1626" ht="16.5" customHeight="1" spans="1:2">
      <c r="A1626" s="289" t="s">
        <v>1312</v>
      </c>
      <c r="B1626" s="290"/>
    </row>
    <row r="1627" ht="16.5" customHeight="1" spans="1:2">
      <c r="A1627" s="292" t="s">
        <v>56</v>
      </c>
      <c r="B1627" s="290"/>
    </row>
    <row r="1628" ht="16.5" customHeight="1" spans="1:2">
      <c r="A1628" s="291" t="s">
        <v>1313</v>
      </c>
      <c r="B1628" s="290"/>
    </row>
    <row r="1629" ht="16.5" customHeight="1" spans="1:2">
      <c r="A1629" s="289" t="s">
        <v>1151</v>
      </c>
      <c r="B1629" s="290"/>
    </row>
    <row r="1630" ht="16.5" customHeight="1" spans="1:2">
      <c r="A1630" s="289" t="s">
        <v>1152</v>
      </c>
      <c r="B1630" s="290"/>
    </row>
    <row r="1631" ht="16.5" customHeight="1" spans="1:2">
      <c r="A1631" s="289" t="s">
        <v>1141</v>
      </c>
      <c r="B1631" s="290"/>
    </row>
    <row r="1632" ht="16.5" customHeight="1" spans="1:2">
      <c r="A1632" s="289" t="s">
        <v>1314</v>
      </c>
      <c r="B1632" s="290"/>
    </row>
    <row r="1633" ht="16.5" customHeight="1" spans="1:2">
      <c r="A1633" s="291" t="s">
        <v>1315</v>
      </c>
      <c r="B1633" s="290"/>
    </row>
    <row r="1634" ht="16.5" customHeight="1" spans="1:2">
      <c r="A1634" s="289" t="s">
        <v>1316</v>
      </c>
      <c r="B1634" s="290"/>
    </row>
    <row r="1635" ht="16.5" customHeight="1" spans="1:2">
      <c r="A1635" s="289" t="s">
        <v>1317</v>
      </c>
      <c r="B1635" s="290"/>
    </row>
    <row r="1636" ht="16.5" customHeight="1" spans="1:2">
      <c r="A1636" s="289" t="s">
        <v>1318</v>
      </c>
      <c r="B1636" s="290"/>
    </row>
    <row r="1637" ht="16.5" customHeight="1" spans="1:2">
      <c r="A1637" s="289" t="s">
        <v>1319</v>
      </c>
      <c r="B1637" s="290"/>
    </row>
    <row r="1638" ht="16.5" customHeight="1" spans="1:2">
      <c r="A1638" s="289" t="s">
        <v>1320</v>
      </c>
      <c r="B1638" s="290"/>
    </row>
    <row r="1639" ht="16.5" customHeight="1" spans="1:2">
      <c r="A1639" s="289" t="s">
        <v>1321</v>
      </c>
      <c r="B1639" s="290"/>
    </row>
    <row r="1640" ht="16.5" customHeight="1" spans="1:2">
      <c r="A1640" s="289" t="s">
        <v>1322</v>
      </c>
      <c r="B1640" s="290"/>
    </row>
    <row r="1641" ht="16.5" customHeight="1" spans="1:2">
      <c r="A1641" s="289" t="s">
        <v>1323</v>
      </c>
      <c r="B1641" s="290"/>
    </row>
    <row r="1642" ht="16.5" customHeight="1" spans="1:2">
      <c r="A1642" s="291" t="s">
        <v>1324</v>
      </c>
      <c r="B1642" s="290"/>
    </row>
    <row r="1643" ht="16.5" customHeight="1" spans="1:2">
      <c r="A1643" s="289" t="s">
        <v>1325</v>
      </c>
      <c r="B1643" s="290"/>
    </row>
    <row r="1644" ht="16.5" customHeight="1" spans="1:2">
      <c r="A1644" s="289" t="s">
        <v>1326</v>
      </c>
      <c r="B1644" s="290"/>
    </row>
    <row r="1645" ht="16.5" customHeight="1" spans="1:2">
      <c r="A1645" s="289" t="s">
        <v>1327</v>
      </c>
      <c r="B1645" s="290"/>
    </row>
    <row r="1646" ht="16.5" customHeight="1" spans="1:2">
      <c r="A1646" s="289" t="s">
        <v>1328</v>
      </c>
      <c r="B1646" s="290"/>
    </row>
    <row r="1647" ht="16.5" customHeight="1" spans="1:2">
      <c r="A1647" s="289" t="s">
        <v>1329</v>
      </c>
      <c r="B1647" s="290"/>
    </row>
    <row r="1648" ht="16.5" customHeight="1" spans="1:2">
      <c r="A1648" s="289" t="s">
        <v>1330</v>
      </c>
      <c r="B1648" s="290"/>
    </row>
    <row r="1649" ht="16.5" customHeight="1" spans="1:2">
      <c r="A1649" s="291" t="s">
        <v>1331</v>
      </c>
      <c r="B1649" s="290"/>
    </row>
    <row r="1650" ht="16.5" customHeight="1" spans="1:2">
      <c r="A1650" s="289" t="s">
        <v>1332</v>
      </c>
      <c r="B1650" s="290"/>
    </row>
    <row r="1651" ht="16.5" customHeight="1" spans="1:2">
      <c r="A1651" s="289" t="s">
        <v>1333</v>
      </c>
      <c r="B1651" s="290"/>
    </row>
    <row r="1652" ht="16.5" customHeight="1" spans="1:2">
      <c r="A1652" s="289" t="s">
        <v>1334</v>
      </c>
      <c r="B1652" s="290"/>
    </row>
    <row r="1653" ht="16.5" customHeight="1" spans="1:2">
      <c r="A1653" s="289" t="s">
        <v>1335</v>
      </c>
      <c r="B1653" s="290"/>
    </row>
    <row r="1654" ht="16.5" customHeight="1" spans="1:2">
      <c r="A1654" s="289" t="s">
        <v>1336</v>
      </c>
      <c r="B1654" s="290"/>
    </row>
    <row r="1655" ht="16.5" customHeight="1" spans="1:2">
      <c r="A1655" s="291" t="s">
        <v>1337</v>
      </c>
      <c r="B1655" s="290"/>
    </row>
    <row r="1656" ht="16.5" customHeight="1" spans="1:2">
      <c r="A1656" s="289" t="s">
        <v>1338</v>
      </c>
      <c r="B1656" s="290"/>
    </row>
    <row r="1657" ht="16.5" customHeight="1" spans="1:2">
      <c r="A1657" s="289" t="s">
        <v>1339</v>
      </c>
      <c r="B1657" s="290"/>
    </row>
    <row r="1658" ht="16.5" customHeight="1" spans="1:2">
      <c r="A1658" s="289" t="s">
        <v>1340</v>
      </c>
      <c r="B1658" s="290"/>
    </row>
    <row r="1659" ht="16.5" customHeight="1" spans="1:2">
      <c r="A1659" s="291" t="s">
        <v>1341</v>
      </c>
      <c r="B1659" s="290"/>
    </row>
    <row r="1660" ht="16.5" customHeight="1" spans="1:2">
      <c r="A1660" s="289" t="s">
        <v>1342</v>
      </c>
      <c r="B1660" s="290"/>
    </row>
    <row r="1661" ht="16.5" customHeight="1" spans="1:2">
      <c r="A1661" s="289" t="s">
        <v>1343</v>
      </c>
      <c r="B1661" s="290"/>
    </row>
    <row r="1662" ht="16.5" customHeight="1" spans="1:2">
      <c r="A1662" s="289" t="s">
        <v>1344</v>
      </c>
      <c r="B1662" s="290"/>
    </row>
    <row r="1663" ht="16.5" customHeight="1" spans="1:2">
      <c r="A1663" s="291" t="s">
        <v>1345</v>
      </c>
      <c r="B1663" s="290"/>
    </row>
    <row r="1664" ht="16.5" customHeight="1" spans="1:2">
      <c r="A1664" s="289" t="s">
        <v>1346</v>
      </c>
      <c r="B1664" s="290"/>
    </row>
    <row r="1665" ht="16.5" customHeight="1" spans="1:2">
      <c r="A1665" s="289" t="s">
        <v>1347</v>
      </c>
      <c r="B1665" s="290"/>
    </row>
    <row r="1666" ht="16.5" customHeight="1" spans="1:2">
      <c r="A1666" s="289" t="s">
        <v>1348</v>
      </c>
      <c r="B1666" s="290"/>
    </row>
    <row r="1667" ht="16.5" customHeight="1" spans="1:2">
      <c r="A1667" s="291" t="s">
        <v>1349</v>
      </c>
      <c r="B1667" s="290"/>
    </row>
    <row r="1668" ht="16.5" customHeight="1" spans="1:2">
      <c r="A1668" s="289" t="s">
        <v>1350</v>
      </c>
      <c r="B1668" s="290"/>
    </row>
    <row r="1669" ht="16.5" customHeight="1" spans="1:2">
      <c r="A1669" s="289" t="s">
        <v>1351</v>
      </c>
      <c r="B1669" s="290"/>
    </row>
    <row r="1670" ht="16.5" customHeight="1" spans="1:2">
      <c r="A1670" s="289" t="s">
        <v>1352</v>
      </c>
      <c r="B1670" s="290"/>
    </row>
    <row r="1671" ht="16.5" customHeight="1" spans="1:2">
      <c r="A1671" s="289" t="s">
        <v>1353</v>
      </c>
      <c r="B1671" s="290"/>
    </row>
    <row r="1672" ht="16.5" customHeight="1" spans="1:2">
      <c r="A1672" s="289" t="s">
        <v>1354</v>
      </c>
      <c r="B1672" s="290"/>
    </row>
    <row r="1673" ht="16.5" customHeight="1" spans="1:2">
      <c r="A1673" s="291" t="s">
        <v>1355</v>
      </c>
      <c r="B1673" s="290"/>
    </row>
    <row r="1674" ht="16.5" customHeight="1" spans="1:2">
      <c r="A1674" s="289" t="s">
        <v>1356</v>
      </c>
      <c r="B1674" s="290"/>
    </row>
    <row r="1675" ht="16.5" customHeight="1" spans="1:2">
      <c r="A1675" s="289" t="s">
        <v>1357</v>
      </c>
      <c r="B1675" s="290"/>
    </row>
    <row r="1676" ht="16.5" customHeight="1" spans="1:2">
      <c r="A1676" s="289" t="s">
        <v>1358</v>
      </c>
      <c r="B1676" s="290"/>
    </row>
    <row r="1677" ht="16.5" customHeight="1" spans="1:2">
      <c r="A1677" s="289" t="s">
        <v>1359</v>
      </c>
      <c r="B1677" s="290"/>
    </row>
    <row r="1678" ht="16.5" customHeight="1" spans="1:2">
      <c r="A1678" s="289" t="s">
        <v>1360</v>
      </c>
      <c r="B1678" s="290"/>
    </row>
    <row r="1679" ht="16.5" customHeight="1" spans="1:2">
      <c r="A1679" s="289" t="s">
        <v>1361</v>
      </c>
      <c r="B1679" s="290"/>
    </row>
    <row r="1680" ht="16.5" customHeight="1" spans="1:2">
      <c r="A1680" s="291" t="s">
        <v>1362</v>
      </c>
      <c r="B1680" s="290"/>
    </row>
    <row r="1681" ht="16.5" customHeight="1" spans="1:2">
      <c r="A1681" s="289" t="s">
        <v>1362</v>
      </c>
      <c r="B1681" s="290"/>
    </row>
    <row r="1682" ht="16.5" customHeight="1" spans="1:2">
      <c r="A1682" s="292" t="s">
        <v>58</v>
      </c>
      <c r="B1682" s="290"/>
    </row>
    <row r="1683" ht="16.5" customHeight="1" spans="1:2">
      <c r="A1683" s="291" t="s">
        <v>1363</v>
      </c>
      <c r="B1683" s="290"/>
    </row>
    <row r="1684" ht="16.5" customHeight="1" spans="1:2">
      <c r="A1684" s="289" t="s">
        <v>1151</v>
      </c>
      <c r="B1684" s="290"/>
    </row>
    <row r="1685" ht="16.5" customHeight="1" spans="1:2">
      <c r="A1685" s="289" t="s">
        <v>1152</v>
      </c>
      <c r="B1685" s="290"/>
    </row>
    <row r="1686" ht="16.5" customHeight="1" spans="1:2">
      <c r="A1686" s="289" t="s">
        <v>1141</v>
      </c>
      <c r="B1686" s="290"/>
    </row>
    <row r="1687" ht="16.5" customHeight="1" spans="1:2">
      <c r="A1687" s="289" t="s">
        <v>1364</v>
      </c>
      <c r="B1687" s="290"/>
    </row>
    <row r="1688" ht="16.5" customHeight="1" spans="1:2">
      <c r="A1688" s="291" t="s">
        <v>1365</v>
      </c>
      <c r="B1688" s="290"/>
    </row>
    <row r="1689" ht="16.5" customHeight="1" spans="1:2">
      <c r="A1689" s="289" t="s">
        <v>1366</v>
      </c>
      <c r="B1689" s="290"/>
    </row>
    <row r="1690" ht="16.5" customHeight="1" spans="1:2">
      <c r="A1690" s="289" t="s">
        <v>1367</v>
      </c>
      <c r="B1690" s="290"/>
    </row>
    <row r="1691" ht="16.5" customHeight="1" spans="1:2">
      <c r="A1691" s="289" t="s">
        <v>1368</v>
      </c>
      <c r="B1691" s="290"/>
    </row>
    <row r="1692" ht="16.5" customHeight="1" spans="1:2">
      <c r="A1692" s="289" t="s">
        <v>1369</v>
      </c>
      <c r="B1692" s="290"/>
    </row>
    <row r="1693" ht="16.5" customHeight="1" spans="1:2">
      <c r="A1693" s="289" t="s">
        <v>1370</v>
      </c>
      <c r="B1693" s="290"/>
    </row>
    <row r="1694" ht="16.5" customHeight="1" spans="1:2">
      <c r="A1694" s="289" t="s">
        <v>1371</v>
      </c>
      <c r="B1694" s="290"/>
    </row>
    <row r="1695" ht="16.5" customHeight="1" spans="1:2">
      <c r="A1695" s="289" t="s">
        <v>1372</v>
      </c>
      <c r="B1695" s="290"/>
    </row>
    <row r="1696" ht="16.5" customHeight="1" spans="1:2">
      <c r="A1696" s="289" t="s">
        <v>1373</v>
      </c>
      <c r="B1696" s="290"/>
    </row>
    <row r="1697" ht="16.5" customHeight="1" spans="1:2">
      <c r="A1697" s="291" t="s">
        <v>1374</v>
      </c>
      <c r="B1697" s="290"/>
    </row>
    <row r="1698" ht="16.5" customHeight="1" spans="1:2">
      <c r="A1698" s="289" t="s">
        <v>1366</v>
      </c>
      <c r="B1698" s="290"/>
    </row>
    <row r="1699" ht="16.5" customHeight="1" spans="1:2">
      <c r="A1699" s="289" t="s">
        <v>1375</v>
      </c>
      <c r="B1699" s="290"/>
    </row>
    <row r="1700" ht="16.5" customHeight="1" spans="1:2">
      <c r="A1700" s="289" t="s">
        <v>1376</v>
      </c>
      <c r="B1700" s="290"/>
    </row>
    <row r="1701" ht="16.5" customHeight="1" spans="1:2">
      <c r="A1701" s="289" t="s">
        <v>1377</v>
      </c>
      <c r="B1701" s="290"/>
    </row>
    <row r="1702" ht="16.5" customHeight="1" spans="1:2">
      <c r="A1702" s="289" t="s">
        <v>1378</v>
      </c>
      <c r="B1702" s="290"/>
    </row>
    <row r="1703" ht="16.5" customHeight="1" spans="1:2">
      <c r="A1703" s="291" t="s">
        <v>1379</v>
      </c>
      <c r="B1703" s="290"/>
    </row>
    <row r="1704" ht="16.5" customHeight="1" spans="1:2">
      <c r="A1704" s="289" t="s">
        <v>1366</v>
      </c>
      <c r="B1704" s="290"/>
    </row>
    <row r="1705" ht="16.5" customHeight="1" spans="1:2">
      <c r="A1705" s="289" t="s">
        <v>1380</v>
      </c>
      <c r="B1705" s="290"/>
    </row>
    <row r="1706" ht="16.5" customHeight="1" spans="1:2">
      <c r="A1706" s="289" t="s">
        <v>1381</v>
      </c>
      <c r="B1706" s="290"/>
    </row>
    <row r="1707" ht="16.5" customHeight="1" spans="1:2">
      <c r="A1707" s="289" t="s">
        <v>1382</v>
      </c>
      <c r="B1707" s="290"/>
    </row>
    <row r="1708" ht="16.5" customHeight="1" spans="1:2">
      <c r="A1708" s="289" t="s">
        <v>1383</v>
      </c>
      <c r="B1708" s="290"/>
    </row>
    <row r="1709" ht="16.5" customHeight="1" spans="1:2">
      <c r="A1709" s="291" t="s">
        <v>1384</v>
      </c>
      <c r="B1709" s="290"/>
    </row>
    <row r="1710" ht="16.5" customHeight="1" spans="1:2">
      <c r="A1710" s="289" t="s">
        <v>1366</v>
      </c>
      <c r="B1710" s="290"/>
    </row>
    <row r="1711" ht="16.5" customHeight="1" spans="1:2">
      <c r="A1711" s="289" t="s">
        <v>1385</v>
      </c>
      <c r="B1711" s="290"/>
    </row>
    <row r="1712" ht="16.5" customHeight="1" spans="1:2">
      <c r="A1712" s="289" t="s">
        <v>1386</v>
      </c>
      <c r="B1712" s="290"/>
    </row>
    <row r="1713" ht="16.5" customHeight="1" spans="1:2">
      <c r="A1713" s="289" t="s">
        <v>1387</v>
      </c>
      <c r="B1713" s="290"/>
    </row>
    <row r="1714" ht="16.5" customHeight="1" spans="1:2">
      <c r="A1714" s="291" t="s">
        <v>1388</v>
      </c>
      <c r="B1714" s="290"/>
    </row>
    <row r="1715" ht="16.5" customHeight="1" spans="1:2">
      <c r="A1715" s="289" t="s">
        <v>1389</v>
      </c>
      <c r="B1715" s="290"/>
    </row>
    <row r="1716" ht="16.5" customHeight="1" spans="1:2">
      <c r="A1716" s="289" t="s">
        <v>1390</v>
      </c>
      <c r="B1716" s="290"/>
    </row>
    <row r="1717" ht="16.5" customHeight="1" spans="1:2">
      <c r="A1717" s="289" t="s">
        <v>1391</v>
      </c>
      <c r="B1717" s="290"/>
    </row>
    <row r="1718" ht="16.5" customHeight="1" spans="1:2">
      <c r="A1718" s="289" t="s">
        <v>1392</v>
      </c>
      <c r="B1718" s="290"/>
    </row>
    <row r="1719" ht="16.5" customHeight="1" spans="1:2">
      <c r="A1719" s="291" t="s">
        <v>1393</v>
      </c>
      <c r="B1719" s="290"/>
    </row>
    <row r="1720" ht="16.5" customHeight="1" spans="1:2">
      <c r="A1720" s="289" t="s">
        <v>1366</v>
      </c>
      <c r="B1720" s="290"/>
    </row>
    <row r="1721" ht="16.5" customHeight="1" spans="1:2">
      <c r="A1721" s="289" t="s">
        <v>1394</v>
      </c>
      <c r="B1721" s="290"/>
    </row>
    <row r="1722" ht="16.5" customHeight="1" spans="1:2">
      <c r="A1722" s="289" t="s">
        <v>1395</v>
      </c>
      <c r="B1722" s="290"/>
    </row>
    <row r="1723" ht="16.5" customHeight="1" spans="1:2">
      <c r="A1723" s="289" t="s">
        <v>1396</v>
      </c>
      <c r="B1723" s="290"/>
    </row>
    <row r="1724" ht="16.5" customHeight="1" spans="1:2">
      <c r="A1724" s="289" t="s">
        <v>1397</v>
      </c>
      <c r="B1724" s="290"/>
    </row>
    <row r="1725" ht="16.5" customHeight="1" spans="1:2">
      <c r="A1725" s="289" t="s">
        <v>1398</v>
      </c>
      <c r="B1725" s="290"/>
    </row>
    <row r="1726" ht="16.5" customHeight="1" spans="1:2">
      <c r="A1726" s="291" t="s">
        <v>1399</v>
      </c>
      <c r="B1726" s="290"/>
    </row>
    <row r="1727" ht="16.5" customHeight="1" spans="1:2">
      <c r="A1727" s="289" t="s">
        <v>1400</v>
      </c>
      <c r="B1727" s="290"/>
    </row>
    <row r="1728" ht="16.5" customHeight="1" spans="1:2">
      <c r="A1728" s="289" t="s">
        <v>1401</v>
      </c>
      <c r="B1728" s="290"/>
    </row>
    <row r="1729" ht="16.5" customHeight="1" spans="1:2">
      <c r="A1729" s="289" t="s">
        <v>1402</v>
      </c>
      <c r="B1729" s="290"/>
    </row>
    <row r="1730" ht="16.5" customHeight="1" spans="1:2">
      <c r="A1730" s="291" t="s">
        <v>1403</v>
      </c>
      <c r="B1730" s="290"/>
    </row>
    <row r="1731" ht="16.5" customHeight="1" spans="1:2">
      <c r="A1731" s="289" t="s">
        <v>1404</v>
      </c>
      <c r="B1731" s="290"/>
    </row>
    <row r="1732" ht="16.5" customHeight="1" spans="1:2">
      <c r="A1732" s="289" t="s">
        <v>1405</v>
      </c>
      <c r="B1732" s="290"/>
    </row>
    <row r="1733" ht="16.5" customHeight="1" spans="1:2">
      <c r="A1733" s="291" t="s">
        <v>1406</v>
      </c>
      <c r="B1733" s="290"/>
    </row>
    <row r="1734" ht="16.5" customHeight="1" spans="1:2">
      <c r="A1734" s="289" t="s">
        <v>1407</v>
      </c>
      <c r="B1734" s="290"/>
    </row>
    <row r="1735" ht="16.5" customHeight="1" spans="1:2">
      <c r="A1735" s="289" t="s">
        <v>1408</v>
      </c>
      <c r="B1735" s="290"/>
    </row>
    <row r="1736" ht="16.5" customHeight="1" spans="1:2">
      <c r="A1736" s="289" t="s">
        <v>1409</v>
      </c>
      <c r="B1736" s="290"/>
    </row>
    <row r="1737" ht="16.5" customHeight="1" spans="1:2">
      <c r="A1737" s="289" t="s">
        <v>1410</v>
      </c>
      <c r="B1737" s="290"/>
    </row>
    <row r="1738" ht="16.5" customHeight="1" spans="1:2">
      <c r="A1738" s="289" t="s">
        <v>1411</v>
      </c>
      <c r="B1738" s="290"/>
    </row>
    <row r="1739" ht="16.5" customHeight="1" spans="1:2">
      <c r="A1739" s="289" t="s">
        <v>1412</v>
      </c>
      <c r="B1739" s="290"/>
    </row>
    <row r="1740" ht="16.5" customHeight="1" spans="1:2">
      <c r="A1740" s="291" t="s">
        <v>1413</v>
      </c>
      <c r="B1740" s="290"/>
    </row>
    <row r="1741" ht="16.5" customHeight="1" spans="1:2">
      <c r="A1741" s="289" t="s">
        <v>1414</v>
      </c>
      <c r="B1741" s="290"/>
    </row>
    <row r="1742" ht="16.5" customHeight="1" spans="1:2">
      <c r="A1742" s="289" t="s">
        <v>1415</v>
      </c>
      <c r="B1742" s="290"/>
    </row>
    <row r="1743" ht="16.5" customHeight="1" spans="1:2">
      <c r="A1743" s="289" t="s">
        <v>1416</v>
      </c>
      <c r="B1743" s="290"/>
    </row>
    <row r="1744" ht="16.5" customHeight="1" spans="1:2">
      <c r="A1744" s="289" t="s">
        <v>1413</v>
      </c>
      <c r="B1744" s="290"/>
    </row>
    <row r="1745" ht="16.5" customHeight="1" spans="1:2">
      <c r="A1745" s="292" t="s">
        <v>60</v>
      </c>
      <c r="B1745" s="290"/>
    </row>
    <row r="1746" ht="16.5" customHeight="1" spans="1:2">
      <c r="A1746" s="291" t="s">
        <v>1417</v>
      </c>
      <c r="B1746" s="290"/>
    </row>
    <row r="1747" ht="16.5" customHeight="1" spans="1:2">
      <c r="A1747" s="289" t="s">
        <v>1151</v>
      </c>
      <c r="B1747" s="290"/>
    </row>
    <row r="1748" ht="16.5" customHeight="1" spans="1:2">
      <c r="A1748" s="289" t="s">
        <v>1152</v>
      </c>
      <c r="B1748" s="290"/>
    </row>
    <row r="1749" ht="16.5" customHeight="1" spans="1:2">
      <c r="A1749" s="289" t="s">
        <v>1141</v>
      </c>
      <c r="B1749" s="290"/>
    </row>
    <row r="1750" ht="16.5" customHeight="1" spans="1:2">
      <c r="A1750" s="289" t="s">
        <v>1418</v>
      </c>
      <c r="B1750" s="290"/>
    </row>
    <row r="1751" ht="16.5" customHeight="1" spans="1:2">
      <c r="A1751" s="289" t="s">
        <v>1419</v>
      </c>
      <c r="B1751" s="290"/>
    </row>
    <row r="1752" ht="16.5" customHeight="1" spans="1:2">
      <c r="A1752" s="289" t="s">
        <v>1420</v>
      </c>
      <c r="B1752" s="290"/>
    </row>
    <row r="1753" ht="16.5" customHeight="1" spans="1:2">
      <c r="A1753" s="289" t="s">
        <v>1421</v>
      </c>
      <c r="B1753" s="290"/>
    </row>
    <row r="1754" ht="16.5" customHeight="1" spans="1:2">
      <c r="A1754" s="289" t="s">
        <v>1422</v>
      </c>
      <c r="B1754" s="290"/>
    </row>
    <row r="1755" ht="16.5" customHeight="1" spans="1:2">
      <c r="A1755" s="289" t="s">
        <v>1423</v>
      </c>
      <c r="B1755" s="290"/>
    </row>
    <row r="1756" ht="16.5" customHeight="1" spans="1:2">
      <c r="A1756" s="289" t="s">
        <v>1424</v>
      </c>
      <c r="B1756" s="290"/>
    </row>
    <row r="1757" ht="16.5" customHeight="1" spans="1:2">
      <c r="A1757" s="289" t="s">
        <v>1425</v>
      </c>
      <c r="B1757" s="290"/>
    </row>
    <row r="1758" ht="16.5" customHeight="1" spans="1:2">
      <c r="A1758" s="289" t="s">
        <v>1426</v>
      </c>
      <c r="B1758" s="290"/>
    </row>
    <row r="1759" ht="16.5" customHeight="1" spans="1:2">
      <c r="A1759" s="289" t="s">
        <v>1427</v>
      </c>
      <c r="B1759" s="290"/>
    </row>
    <row r="1760" ht="16.5" customHeight="1" spans="1:2">
      <c r="A1760" s="289" t="s">
        <v>1428</v>
      </c>
      <c r="B1760" s="290"/>
    </row>
    <row r="1761" ht="16.5" customHeight="1" spans="1:2">
      <c r="A1761" s="289" t="s">
        <v>1429</v>
      </c>
      <c r="B1761" s="290"/>
    </row>
    <row r="1762" ht="16.5" customHeight="1" spans="1:2">
      <c r="A1762" s="291" t="s">
        <v>1430</v>
      </c>
      <c r="B1762" s="290"/>
    </row>
    <row r="1763" ht="16.5" customHeight="1" spans="1:2">
      <c r="A1763" s="289" t="s">
        <v>1151</v>
      </c>
      <c r="B1763" s="290"/>
    </row>
    <row r="1764" ht="16.5" customHeight="1" spans="1:2">
      <c r="A1764" s="289" t="s">
        <v>1152</v>
      </c>
      <c r="B1764" s="290"/>
    </row>
    <row r="1765" ht="16.5" customHeight="1" spans="1:2">
      <c r="A1765" s="289" t="s">
        <v>1141</v>
      </c>
      <c r="B1765" s="290"/>
    </row>
    <row r="1766" ht="16.5" customHeight="1" spans="1:2">
      <c r="A1766" s="289" t="s">
        <v>1431</v>
      </c>
      <c r="B1766" s="290"/>
    </row>
    <row r="1767" ht="16.5" customHeight="1" spans="1:2">
      <c r="A1767" s="289" t="s">
        <v>1432</v>
      </c>
      <c r="B1767" s="290"/>
    </row>
    <row r="1768" ht="16.5" customHeight="1" spans="1:2">
      <c r="A1768" s="289" t="s">
        <v>1433</v>
      </c>
      <c r="B1768" s="290"/>
    </row>
    <row r="1769" ht="16.5" customHeight="1" spans="1:2">
      <c r="A1769" s="289" t="s">
        <v>1434</v>
      </c>
      <c r="B1769" s="290"/>
    </row>
    <row r="1770" ht="16.5" customHeight="1" spans="1:2">
      <c r="A1770" s="291" t="s">
        <v>1435</v>
      </c>
      <c r="B1770" s="290"/>
    </row>
    <row r="1771" ht="16.5" customHeight="1" spans="1:2">
      <c r="A1771" s="289" t="s">
        <v>1151</v>
      </c>
      <c r="B1771" s="290"/>
    </row>
    <row r="1772" ht="16.5" customHeight="1" spans="1:2">
      <c r="A1772" s="289" t="s">
        <v>1152</v>
      </c>
      <c r="B1772" s="290"/>
    </row>
    <row r="1773" ht="16.5" customHeight="1" spans="1:2">
      <c r="A1773" s="289" t="s">
        <v>1141</v>
      </c>
      <c r="B1773" s="290"/>
    </row>
    <row r="1774" ht="16.5" customHeight="1" spans="1:2">
      <c r="A1774" s="289" t="s">
        <v>1436</v>
      </c>
      <c r="B1774" s="290"/>
    </row>
    <row r="1775" ht="16.5" customHeight="1" spans="1:2">
      <c r="A1775" s="289" t="s">
        <v>1437</v>
      </c>
      <c r="B1775" s="290"/>
    </row>
    <row r="1776" ht="16.5" customHeight="1" spans="1:2">
      <c r="A1776" s="289" t="s">
        <v>1438</v>
      </c>
      <c r="B1776" s="290"/>
    </row>
    <row r="1777" ht="16.5" customHeight="1" spans="1:2">
      <c r="A1777" s="289" t="s">
        <v>1439</v>
      </c>
      <c r="B1777" s="290"/>
    </row>
    <row r="1778" ht="16.5" customHeight="1" spans="1:2">
      <c r="A1778" s="289" t="s">
        <v>1440</v>
      </c>
      <c r="B1778" s="290"/>
    </row>
    <row r="1779" ht="16.5" customHeight="1" spans="1:2">
      <c r="A1779" s="289" t="s">
        <v>1441</v>
      </c>
      <c r="B1779" s="290"/>
    </row>
    <row r="1780" ht="16.5" customHeight="1" spans="1:2">
      <c r="A1780" s="289" t="s">
        <v>1442</v>
      </c>
      <c r="B1780" s="290"/>
    </row>
    <row r="1781" ht="16.5" customHeight="1" spans="1:2">
      <c r="A1781" s="291" t="s">
        <v>1443</v>
      </c>
      <c r="B1781" s="290"/>
    </row>
    <row r="1782" ht="16.5" customHeight="1" spans="1:2">
      <c r="A1782" s="289" t="s">
        <v>1151</v>
      </c>
      <c r="B1782" s="290"/>
    </row>
    <row r="1783" ht="16.5" customHeight="1" spans="1:2">
      <c r="A1783" s="289" t="s">
        <v>1152</v>
      </c>
      <c r="B1783" s="290"/>
    </row>
    <row r="1784" ht="16.5" customHeight="1" spans="1:2">
      <c r="A1784" s="289" t="s">
        <v>1141</v>
      </c>
      <c r="B1784" s="290"/>
    </row>
    <row r="1785" ht="16.5" customHeight="1" spans="1:2">
      <c r="A1785" s="289" t="s">
        <v>1444</v>
      </c>
      <c r="B1785" s="290"/>
    </row>
    <row r="1786" ht="16.5" customHeight="1" spans="1:2">
      <c r="A1786" s="289" t="s">
        <v>1445</v>
      </c>
      <c r="B1786" s="290"/>
    </row>
    <row r="1787" ht="16.5" customHeight="1" spans="1:2">
      <c r="A1787" s="289" t="s">
        <v>1446</v>
      </c>
      <c r="B1787" s="290"/>
    </row>
    <row r="1788" ht="16.5" customHeight="1" spans="1:2">
      <c r="A1788" s="289" t="s">
        <v>1447</v>
      </c>
      <c r="B1788" s="290"/>
    </row>
    <row r="1789" ht="16.5" customHeight="1" spans="1:2">
      <c r="A1789" s="289" t="s">
        <v>1448</v>
      </c>
      <c r="B1789" s="290"/>
    </row>
    <row r="1790" ht="16.5" customHeight="1" spans="1:2">
      <c r="A1790" s="291" t="s">
        <v>1449</v>
      </c>
      <c r="B1790" s="290"/>
    </row>
    <row r="1791" ht="16.5" customHeight="1" spans="1:2">
      <c r="A1791" s="289" t="s">
        <v>1450</v>
      </c>
      <c r="B1791" s="290"/>
    </row>
    <row r="1792" ht="16.5" customHeight="1" spans="1:2">
      <c r="A1792" s="289" t="s">
        <v>1451</v>
      </c>
      <c r="B1792" s="290"/>
    </row>
    <row r="1793" ht="16.5" customHeight="1" spans="1:2">
      <c r="A1793" s="289" t="s">
        <v>1452</v>
      </c>
      <c r="B1793" s="290"/>
    </row>
    <row r="1794" ht="16.5" customHeight="1" spans="1:2">
      <c r="A1794" s="289" t="s">
        <v>1453</v>
      </c>
      <c r="B1794" s="290"/>
    </row>
    <row r="1795" ht="16.5" customHeight="1" spans="1:2">
      <c r="A1795" s="291" t="s">
        <v>1454</v>
      </c>
      <c r="B1795" s="290"/>
    </row>
    <row r="1796" ht="16.5" customHeight="1" spans="1:2">
      <c r="A1796" s="289" t="s">
        <v>1151</v>
      </c>
      <c r="B1796" s="290"/>
    </row>
    <row r="1797" ht="16.5" customHeight="1" spans="1:2">
      <c r="A1797" s="289" t="s">
        <v>1152</v>
      </c>
      <c r="B1797" s="290"/>
    </row>
    <row r="1798" ht="16.5" customHeight="1" spans="1:2">
      <c r="A1798" s="289" t="s">
        <v>1141</v>
      </c>
      <c r="B1798" s="290"/>
    </row>
    <row r="1799" ht="16.5" customHeight="1" spans="1:2">
      <c r="A1799" s="289" t="s">
        <v>1455</v>
      </c>
      <c r="B1799" s="290"/>
    </row>
    <row r="1800" ht="16.5" customHeight="1" spans="1:2">
      <c r="A1800" s="289" t="s">
        <v>1456</v>
      </c>
      <c r="B1800" s="290"/>
    </row>
    <row r="1801" ht="16.5" customHeight="1" spans="1:2">
      <c r="A1801" s="289" t="s">
        <v>1457</v>
      </c>
      <c r="B1801" s="290"/>
    </row>
    <row r="1802" ht="16.5" customHeight="1" spans="1:2">
      <c r="A1802" s="291" t="s">
        <v>1458</v>
      </c>
      <c r="B1802" s="290"/>
    </row>
    <row r="1803" ht="16.5" customHeight="1" spans="1:2">
      <c r="A1803" s="289" t="s">
        <v>1459</v>
      </c>
      <c r="B1803" s="290"/>
    </row>
    <row r="1804" ht="16.5" customHeight="1" spans="1:2">
      <c r="A1804" s="289" t="s">
        <v>1460</v>
      </c>
      <c r="B1804" s="290"/>
    </row>
    <row r="1805" ht="16.5" customHeight="1" spans="1:2">
      <c r="A1805" s="289" t="s">
        <v>1461</v>
      </c>
      <c r="B1805" s="290"/>
    </row>
    <row r="1806" ht="16.5" customHeight="1" spans="1:2">
      <c r="A1806" s="289" t="s">
        <v>1462</v>
      </c>
      <c r="B1806" s="290"/>
    </row>
    <row r="1807" ht="16.5" customHeight="1" spans="1:2">
      <c r="A1807" s="289" t="s">
        <v>1463</v>
      </c>
      <c r="B1807" s="290"/>
    </row>
    <row r="1808" ht="16.5" customHeight="1" spans="1:2">
      <c r="A1808" s="291" t="s">
        <v>1464</v>
      </c>
      <c r="B1808" s="290"/>
    </row>
    <row r="1809" ht="16.5" customHeight="1" spans="1:2">
      <c r="A1809" s="289" t="s">
        <v>1465</v>
      </c>
      <c r="B1809" s="290"/>
    </row>
    <row r="1810" ht="16.5" customHeight="1" spans="1:2">
      <c r="A1810" s="289" t="s">
        <v>1466</v>
      </c>
      <c r="B1810" s="290"/>
    </row>
    <row r="1811" ht="16.5" customHeight="1" spans="1:2">
      <c r="A1811" s="291" t="s">
        <v>1467</v>
      </c>
      <c r="B1811" s="290"/>
    </row>
    <row r="1812" ht="16.5" customHeight="1" spans="1:2">
      <c r="A1812" s="289" t="s">
        <v>1468</v>
      </c>
      <c r="B1812" s="290"/>
    </row>
    <row r="1813" ht="16.5" customHeight="1" spans="1:2">
      <c r="A1813" s="289" t="s">
        <v>1469</v>
      </c>
      <c r="B1813" s="290"/>
    </row>
    <row r="1814" ht="16.5" customHeight="1" spans="1:2">
      <c r="A1814" s="289" t="s">
        <v>1467</v>
      </c>
      <c r="B1814" s="290"/>
    </row>
    <row r="1815" ht="16.5" customHeight="1" spans="1:2">
      <c r="A1815" s="292" t="s">
        <v>62</v>
      </c>
      <c r="B1815" s="290"/>
    </row>
    <row r="1816" ht="16.5" customHeight="1" spans="1:2">
      <c r="A1816" s="291" t="s">
        <v>1470</v>
      </c>
      <c r="B1816" s="290"/>
    </row>
    <row r="1817" ht="16.5" customHeight="1" spans="1:2">
      <c r="A1817" s="289" t="s">
        <v>1151</v>
      </c>
      <c r="B1817" s="290"/>
    </row>
    <row r="1818" ht="16.5" customHeight="1" spans="1:2">
      <c r="A1818" s="289" t="s">
        <v>1152</v>
      </c>
      <c r="B1818" s="290"/>
    </row>
    <row r="1819" ht="16.5" customHeight="1" spans="1:2">
      <c r="A1819" s="289" t="s">
        <v>1141</v>
      </c>
      <c r="B1819" s="290"/>
    </row>
    <row r="1820" ht="16.5" customHeight="1" spans="1:2">
      <c r="A1820" s="289" t="s">
        <v>1471</v>
      </c>
      <c r="B1820" s="290"/>
    </row>
    <row r="1821" ht="16.5" customHeight="1" spans="1:2">
      <c r="A1821" s="289" t="s">
        <v>1472</v>
      </c>
      <c r="B1821" s="290"/>
    </row>
    <row r="1822" ht="16.5" customHeight="1" spans="1:2">
      <c r="A1822" s="289" t="s">
        <v>1473</v>
      </c>
      <c r="B1822" s="290"/>
    </row>
    <row r="1823" ht="16.5" customHeight="1" spans="1:2">
      <c r="A1823" s="289" t="s">
        <v>1474</v>
      </c>
      <c r="B1823" s="290"/>
    </row>
    <row r="1824" ht="16.5" customHeight="1" spans="1:2">
      <c r="A1824" s="289" t="s">
        <v>1163</v>
      </c>
      <c r="B1824" s="290"/>
    </row>
    <row r="1825" ht="16.5" customHeight="1" spans="1:2">
      <c r="A1825" s="289" t="s">
        <v>1475</v>
      </c>
      <c r="B1825" s="290"/>
    </row>
    <row r="1826" ht="16.5" customHeight="1" spans="1:2">
      <c r="A1826" s="289" t="s">
        <v>1476</v>
      </c>
      <c r="B1826" s="290"/>
    </row>
    <row r="1827" ht="16.5" customHeight="1" spans="1:2">
      <c r="A1827" s="289" t="s">
        <v>1477</v>
      </c>
      <c r="B1827" s="290"/>
    </row>
    <row r="1828" ht="16.5" customHeight="1" spans="1:2">
      <c r="A1828" s="289" t="s">
        <v>1478</v>
      </c>
      <c r="B1828" s="290"/>
    </row>
    <row r="1829" ht="16.5" customHeight="1" spans="1:2">
      <c r="A1829" s="289" t="s">
        <v>1479</v>
      </c>
      <c r="B1829" s="290"/>
    </row>
    <row r="1830" ht="16.5" customHeight="1" spans="1:2">
      <c r="A1830" s="291" t="s">
        <v>1480</v>
      </c>
      <c r="B1830" s="290"/>
    </row>
    <row r="1831" ht="16.5" customHeight="1" spans="1:2">
      <c r="A1831" s="289" t="s">
        <v>1151</v>
      </c>
      <c r="B1831" s="290"/>
    </row>
    <row r="1832" ht="16.5" customHeight="1" spans="1:2">
      <c r="A1832" s="289" t="s">
        <v>1152</v>
      </c>
      <c r="B1832" s="290"/>
    </row>
    <row r="1833" ht="16.5" customHeight="1" spans="1:2">
      <c r="A1833" s="289" t="s">
        <v>1141</v>
      </c>
      <c r="B1833" s="290"/>
    </row>
    <row r="1834" ht="16.5" customHeight="1" spans="1:2">
      <c r="A1834" s="289" t="s">
        <v>1481</v>
      </c>
      <c r="B1834" s="290"/>
    </row>
    <row r="1835" ht="16.5" customHeight="1" spans="1:2">
      <c r="A1835" s="289" t="s">
        <v>1482</v>
      </c>
      <c r="B1835" s="290"/>
    </row>
    <row r="1836" ht="16.5" customHeight="1" spans="1:2">
      <c r="A1836" s="289" t="s">
        <v>1483</v>
      </c>
      <c r="B1836" s="290"/>
    </row>
    <row r="1837" ht="16.5" customHeight="1" spans="1:2">
      <c r="A1837" s="289" t="s">
        <v>1484</v>
      </c>
      <c r="B1837" s="290"/>
    </row>
    <row r="1838" ht="16.5" customHeight="1" spans="1:2">
      <c r="A1838" s="291" t="s">
        <v>1485</v>
      </c>
      <c r="B1838" s="290"/>
    </row>
    <row r="1839" ht="16.5" customHeight="1" spans="1:2">
      <c r="A1839" s="289" t="s">
        <v>1486</v>
      </c>
      <c r="B1839" s="290"/>
    </row>
    <row r="1840" ht="16.5" customHeight="1" spans="1:2">
      <c r="A1840" s="289" t="s">
        <v>1487</v>
      </c>
      <c r="B1840" s="290"/>
    </row>
    <row r="1841" ht="16.5" customHeight="1" spans="1:2">
      <c r="A1841" s="291" t="s">
        <v>1488</v>
      </c>
      <c r="B1841" s="290"/>
    </row>
    <row r="1842" ht="16.5" customHeight="1" spans="1:2">
      <c r="A1842" s="289" t="s">
        <v>1489</v>
      </c>
      <c r="B1842" s="290"/>
    </row>
    <row r="1843" ht="16.5" customHeight="1" spans="1:2">
      <c r="A1843" s="289" t="s">
        <v>1490</v>
      </c>
      <c r="B1843" s="290"/>
    </row>
    <row r="1844" ht="16.5" customHeight="1" spans="1:2">
      <c r="A1844" s="289" t="s">
        <v>1491</v>
      </c>
      <c r="B1844" s="290"/>
    </row>
    <row r="1845" ht="16.5" customHeight="1" spans="1:2">
      <c r="A1845" s="289" t="s">
        <v>1492</v>
      </c>
      <c r="B1845" s="290"/>
    </row>
    <row r="1846" ht="16.5" customHeight="1" spans="1:2">
      <c r="A1846" s="289" t="s">
        <v>1493</v>
      </c>
      <c r="B1846" s="290"/>
    </row>
    <row r="1847" ht="16.5" customHeight="1" spans="1:2">
      <c r="A1847" s="289" t="s">
        <v>1494</v>
      </c>
      <c r="B1847" s="290"/>
    </row>
    <row r="1848" ht="16.5" customHeight="1" spans="1:2">
      <c r="A1848" s="289" t="s">
        <v>1495</v>
      </c>
      <c r="B1848" s="290"/>
    </row>
    <row r="1849" ht="16.5" customHeight="1" spans="1:2">
      <c r="A1849" s="289" t="s">
        <v>1496</v>
      </c>
      <c r="B1849" s="290"/>
    </row>
    <row r="1850" ht="16.5" customHeight="1" spans="1:2">
      <c r="A1850" s="291" t="s">
        <v>1497</v>
      </c>
      <c r="B1850" s="290"/>
    </row>
    <row r="1851" ht="16.5" customHeight="1" spans="1:2">
      <c r="A1851" s="289" t="s">
        <v>1498</v>
      </c>
      <c r="B1851" s="290"/>
    </row>
    <row r="1852" ht="16.5" customHeight="1" spans="1:2">
      <c r="A1852" s="289" t="s">
        <v>1499</v>
      </c>
      <c r="B1852" s="290"/>
    </row>
    <row r="1853" ht="16.5" customHeight="1" spans="1:2">
      <c r="A1853" s="289" t="s">
        <v>1500</v>
      </c>
      <c r="B1853" s="290"/>
    </row>
    <row r="1854" ht="16.5" customHeight="1" spans="1:2">
      <c r="A1854" s="291" t="s">
        <v>1501</v>
      </c>
      <c r="B1854" s="290"/>
    </row>
    <row r="1855" ht="16.5" customHeight="1" spans="1:2">
      <c r="A1855" s="289" t="s">
        <v>1502</v>
      </c>
      <c r="B1855" s="290"/>
    </row>
    <row r="1856" ht="16.5" customHeight="1" spans="1:2">
      <c r="A1856" s="289" t="s">
        <v>1503</v>
      </c>
      <c r="B1856" s="290"/>
    </row>
    <row r="1857" ht="16.5" customHeight="1" spans="1:2">
      <c r="A1857" s="289" t="s">
        <v>1504</v>
      </c>
      <c r="B1857" s="290"/>
    </row>
    <row r="1858" ht="16.5" customHeight="1" spans="1:2">
      <c r="A1858" s="289" t="s">
        <v>1505</v>
      </c>
      <c r="B1858" s="290"/>
    </row>
    <row r="1859" ht="16.5" customHeight="1" spans="1:2">
      <c r="A1859" s="289" t="s">
        <v>1506</v>
      </c>
      <c r="B1859" s="290"/>
    </row>
    <row r="1860" ht="16.5" customHeight="1" spans="1:2">
      <c r="A1860" s="289" t="s">
        <v>1507</v>
      </c>
      <c r="B1860" s="290"/>
    </row>
    <row r="1861" ht="16.5" customHeight="1" spans="1:2">
      <c r="A1861" s="289" t="s">
        <v>1508</v>
      </c>
      <c r="B1861" s="290"/>
    </row>
    <row r="1862" ht="16.5" customHeight="1" spans="1:2">
      <c r="A1862" s="289" t="s">
        <v>1509</v>
      </c>
      <c r="B1862" s="290"/>
    </row>
    <row r="1863" ht="16.5" customHeight="1" spans="1:2">
      <c r="A1863" s="289" t="s">
        <v>1510</v>
      </c>
      <c r="B1863" s="290"/>
    </row>
    <row r="1864" ht="16.5" customHeight="1" spans="1:2">
      <c r="A1864" s="291" t="s">
        <v>1511</v>
      </c>
      <c r="B1864" s="290"/>
    </row>
    <row r="1865" ht="16.5" customHeight="1" spans="1:2">
      <c r="A1865" s="289" t="s">
        <v>1512</v>
      </c>
      <c r="B1865" s="290"/>
    </row>
    <row r="1866" ht="16.5" customHeight="1" spans="1:2">
      <c r="A1866" s="289" t="s">
        <v>1513</v>
      </c>
      <c r="B1866" s="290"/>
    </row>
    <row r="1867" ht="16.5" customHeight="1" spans="1:2">
      <c r="A1867" s="289" t="s">
        <v>1514</v>
      </c>
      <c r="B1867" s="290"/>
    </row>
    <row r="1868" ht="16.5" customHeight="1" spans="1:2">
      <c r="A1868" s="289" t="s">
        <v>1515</v>
      </c>
      <c r="B1868" s="290"/>
    </row>
    <row r="1869" ht="16.5" customHeight="1" spans="1:2">
      <c r="A1869" s="289" t="s">
        <v>1516</v>
      </c>
      <c r="B1869" s="290"/>
    </row>
    <row r="1870" ht="16.5" customHeight="1" spans="1:2">
      <c r="A1870" s="289" t="s">
        <v>1517</v>
      </c>
      <c r="B1870" s="290"/>
    </row>
    <row r="1871" ht="16.5" customHeight="1" spans="1:2">
      <c r="A1871" s="289" t="s">
        <v>1518</v>
      </c>
      <c r="B1871" s="290"/>
    </row>
    <row r="1872" ht="16.5" customHeight="1" spans="1:2">
      <c r="A1872" s="291" t="s">
        <v>1519</v>
      </c>
      <c r="B1872" s="290"/>
    </row>
    <row r="1873" ht="16.5" customHeight="1" spans="1:2">
      <c r="A1873" s="289" t="s">
        <v>1520</v>
      </c>
      <c r="B1873" s="290"/>
    </row>
    <row r="1874" ht="16.5" customHeight="1" spans="1:2">
      <c r="A1874" s="289" t="s">
        <v>1521</v>
      </c>
      <c r="B1874" s="290"/>
    </row>
    <row r="1875" ht="16.5" customHeight="1" spans="1:2">
      <c r="A1875" s="289" t="s">
        <v>1522</v>
      </c>
      <c r="B1875" s="290"/>
    </row>
    <row r="1876" ht="16.5" customHeight="1" spans="1:2">
      <c r="A1876" s="289" t="s">
        <v>1523</v>
      </c>
      <c r="B1876" s="290"/>
    </row>
    <row r="1877" ht="16.5" customHeight="1" spans="1:2">
      <c r="A1877" s="289" t="s">
        <v>1524</v>
      </c>
      <c r="B1877" s="290"/>
    </row>
    <row r="1878" ht="16.5" customHeight="1" spans="1:2">
      <c r="A1878" s="289" t="s">
        <v>1525</v>
      </c>
      <c r="B1878" s="290"/>
    </row>
    <row r="1879" ht="16.5" customHeight="1" spans="1:2">
      <c r="A1879" s="291" t="s">
        <v>1526</v>
      </c>
      <c r="B1879" s="290"/>
    </row>
    <row r="1880" ht="16.5" customHeight="1" spans="1:2">
      <c r="A1880" s="289" t="s">
        <v>1527</v>
      </c>
      <c r="B1880" s="290"/>
    </row>
    <row r="1881" ht="16.5" customHeight="1" spans="1:2">
      <c r="A1881" s="289" t="s">
        <v>1528</v>
      </c>
      <c r="B1881" s="290"/>
    </row>
    <row r="1882" ht="16.5" customHeight="1" spans="1:2">
      <c r="A1882" s="289" t="s">
        <v>1529</v>
      </c>
      <c r="B1882" s="290"/>
    </row>
    <row r="1883" ht="16.5" customHeight="1" spans="1:2">
      <c r="A1883" s="289" t="s">
        <v>1530</v>
      </c>
      <c r="B1883" s="290"/>
    </row>
    <row r="1884" ht="16.5" customHeight="1" spans="1:2">
      <c r="A1884" s="289" t="s">
        <v>1531</v>
      </c>
      <c r="B1884" s="290"/>
    </row>
    <row r="1885" ht="16.5" customHeight="1" spans="1:2">
      <c r="A1885" s="289" t="s">
        <v>1532</v>
      </c>
      <c r="B1885" s="290"/>
    </row>
    <row r="1886" ht="16.5" customHeight="1" spans="1:2">
      <c r="A1886" s="291" t="s">
        <v>1533</v>
      </c>
      <c r="B1886" s="290"/>
    </row>
    <row r="1887" ht="16.5" customHeight="1" spans="1:2">
      <c r="A1887" s="289" t="s">
        <v>1151</v>
      </c>
      <c r="B1887" s="290"/>
    </row>
    <row r="1888" ht="16.5" customHeight="1" spans="1:2">
      <c r="A1888" s="289" t="s">
        <v>1152</v>
      </c>
      <c r="B1888" s="290"/>
    </row>
    <row r="1889" ht="16.5" customHeight="1" spans="1:2">
      <c r="A1889" s="289" t="s">
        <v>1141</v>
      </c>
      <c r="B1889" s="290"/>
    </row>
    <row r="1890" ht="16.5" customHeight="1" spans="1:2">
      <c r="A1890" s="289" t="s">
        <v>1534</v>
      </c>
      <c r="B1890" s="290"/>
    </row>
    <row r="1891" ht="16.5" customHeight="1" spans="1:2">
      <c r="A1891" s="289" t="s">
        <v>1535</v>
      </c>
      <c r="B1891" s="290"/>
    </row>
    <row r="1892" ht="16.5" customHeight="1" spans="1:2">
      <c r="A1892" s="289" t="s">
        <v>1536</v>
      </c>
      <c r="B1892" s="290"/>
    </row>
    <row r="1893" ht="16.5" customHeight="1" spans="1:2">
      <c r="A1893" s="289" t="s">
        <v>1537</v>
      </c>
      <c r="B1893" s="290"/>
    </row>
    <row r="1894" ht="16.5" customHeight="1" spans="1:2">
      <c r="A1894" s="289" t="s">
        <v>1538</v>
      </c>
      <c r="B1894" s="290"/>
    </row>
    <row r="1895" ht="16.5" customHeight="1" spans="1:2">
      <c r="A1895" s="291" t="s">
        <v>1539</v>
      </c>
      <c r="B1895" s="290"/>
    </row>
    <row r="1896" ht="16.5" customHeight="1" spans="1:2">
      <c r="A1896" s="289" t="s">
        <v>1151</v>
      </c>
      <c r="B1896" s="290"/>
    </row>
    <row r="1897" ht="16.5" customHeight="1" spans="1:2">
      <c r="A1897" s="289" t="s">
        <v>1152</v>
      </c>
      <c r="B1897" s="290"/>
    </row>
    <row r="1898" ht="16.5" customHeight="1" spans="1:2">
      <c r="A1898" s="289" t="s">
        <v>1141</v>
      </c>
      <c r="B1898" s="290"/>
    </row>
    <row r="1899" ht="16.5" customHeight="1" spans="1:2">
      <c r="A1899" s="289" t="s">
        <v>1540</v>
      </c>
      <c r="B1899" s="290"/>
    </row>
    <row r="1900" ht="16.5" customHeight="1" spans="1:2">
      <c r="A1900" s="291" t="s">
        <v>1541</v>
      </c>
      <c r="B1900" s="290"/>
    </row>
    <row r="1901" ht="16.5" customHeight="1" spans="1:2">
      <c r="A1901" s="289" t="s">
        <v>1542</v>
      </c>
      <c r="B1901" s="290"/>
    </row>
    <row r="1902" ht="16.5" customHeight="1" spans="1:2">
      <c r="A1902" s="289" t="s">
        <v>1543</v>
      </c>
      <c r="B1902" s="290"/>
    </row>
    <row r="1903" ht="16.5" customHeight="1" spans="1:2">
      <c r="A1903" s="291" t="s">
        <v>1544</v>
      </c>
      <c r="B1903" s="290"/>
    </row>
    <row r="1904" ht="16.5" customHeight="1" spans="1:2">
      <c r="A1904" s="289" t="s">
        <v>1545</v>
      </c>
      <c r="B1904" s="290"/>
    </row>
    <row r="1905" ht="16.5" customHeight="1" spans="1:2">
      <c r="A1905" s="289" t="s">
        <v>1546</v>
      </c>
      <c r="B1905" s="290"/>
    </row>
    <row r="1906" ht="16.5" customHeight="1" spans="1:2">
      <c r="A1906" s="291" t="s">
        <v>1547</v>
      </c>
      <c r="B1906" s="290"/>
    </row>
    <row r="1907" ht="16.5" customHeight="1" spans="1:2">
      <c r="A1907" s="289" t="s">
        <v>1548</v>
      </c>
      <c r="B1907" s="290"/>
    </row>
    <row r="1908" ht="16.5" customHeight="1" spans="1:2">
      <c r="A1908" s="289" t="s">
        <v>1549</v>
      </c>
      <c r="B1908" s="290"/>
    </row>
    <row r="1909" ht="16.5" customHeight="1" spans="1:2">
      <c r="A1909" s="291" t="s">
        <v>1550</v>
      </c>
      <c r="B1909" s="290"/>
    </row>
    <row r="1910" ht="16.5" customHeight="1" spans="1:2">
      <c r="A1910" s="289" t="s">
        <v>1551</v>
      </c>
      <c r="B1910" s="290"/>
    </row>
    <row r="1911" ht="16.5" customHeight="1" spans="1:2">
      <c r="A1911" s="289" t="s">
        <v>1552</v>
      </c>
      <c r="B1911" s="290"/>
    </row>
    <row r="1912" ht="16.5" customHeight="1" spans="1:2">
      <c r="A1912" s="289" t="s">
        <v>1553</v>
      </c>
      <c r="B1912" s="290"/>
    </row>
    <row r="1913" ht="16.5" customHeight="1" spans="1:2">
      <c r="A1913" s="291" t="s">
        <v>1554</v>
      </c>
      <c r="B1913" s="290"/>
    </row>
    <row r="1914" ht="16.5" customHeight="1" spans="1:2">
      <c r="A1914" s="289" t="s">
        <v>1551</v>
      </c>
      <c r="B1914" s="290"/>
    </row>
    <row r="1915" ht="16.5" customHeight="1" spans="1:2">
      <c r="A1915" s="289" t="s">
        <v>1552</v>
      </c>
      <c r="B1915" s="290"/>
    </row>
    <row r="1916" ht="16.5" customHeight="1" spans="1:2">
      <c r="A1916" s="289" t="s">
        <v>1555</v>
      </c>
      <c r="B1916" s="290"/>
    </row>
    <row r="1917" ht="16.5" customHeight="1" spans="1:2">
      <c r="A1917" s="291" t="s">
        <v>1556</v>
      </c>
      <c r="B1917" s="290"/>
    </row>
    <row r="1918" ht="16.5" customHeight="1" spans="1:2">
      <c r="A1918" s="289" t="s">
        <v>1557</v>
      </c>
      <c r="B1918" s="290"/>
    </row>
    <row r="1919" ht="16.5" customHeight="1" spans="1:2">
      <c r="A1919" s="289" t="s">
        <v>1558</v>
      </c>
      <c r="B1919" s="290"/>
    </row>
    <row r="1920" ht="16.5" customHeight="1" spans="1:2">
      <c r="A1920" s="291" t="s">
        <v>1559</v>
      </c>
      <c r="B1920" s="290"/>
    </row>
    <row r="1921" ht="16.5" customHeight="1" spans="1:2">
      <c r="A1921" s="289" t="s">
        <v>1560</v>
      </c>
      <c r="B1921" s="290"/>
    </row>
    <row r="1922" ht="16.5" customHeight="1" spans="1:2">
      <c r="A1922" s="289" t="s">
        <v>1561</v>
      </c>
      <c r="B1922" s="290"/>
    </row>
    <row r="1923" ht="16.5" customHeight="1" spans="1:2">
      <c r="A1923" s="291" t="s">
        <v>1562</v>
      </c>
      <c r="B1923" s="290"/>
    </row>
    <row r="1924" ht="16.5" customHeight="1" spans="1:2">
      <c r="A1924" s="289" t="s">
        <v>1563</v>
      </c>
      <c r="B1924" s="290"/>
    </row>
    <row r="1925" ht="16.5" customHeight="1" spans="1:2">
      <c r="A1925" s="289" t="s">
        <v>1564</v>
      </c>
      <c r="B1925" s="290"/>
    </row>
    <row r="1926" ht="16.5" customHeight="1" spans="1:2">
      <c r="A1926" s="289" t="s">
        <v>1565</v>
      </c>
      <c r="B1926" s="290"/>
    </row>
    <row r="1927" ht="16.5" customHeight="1" spans="1:2">
      <c r="A1927" s="291" t="s">
        <v>1566</v>
      </c>
      <c r="B1927" s="290"/>
    </row>
    <row r="1928" ht="16.5" customHeight="1" spans="1:2">
      <c r="A1928" s="289" t="s">
        <v>1567</v>
      </c>
      <c r="B1928" s="290"/>
    </row>
    <row r="1929" ht="16.5" customHeight="1" spans="1:2">
      <c r="A1929" s="289" t="s">
        <v>1568</v>
      </c>
      <c r="B1929" s="290"/>
    </row>
    <row r="1930" ht="16.5" customHeight="1" spans="1:2">
      <c r="A1930" s="289" t="s">
        <v>1569</v>
      </c>
      <c r="B1930" s="290"/>
    </row>
    <row r="1931" ht="16.5" customHeight="1" spans="1:2">
      <c r="A1931" s="289" t="s">
        <v>1570</v>
      </c>
      <c r="B1931" s="290"/>
    </row>
    <row r="1932" ht="16.5" customHeight="1" spans="1:2">
      <c r="A1932" s="291" t="s">
        <v>1571</v>
      </c>
      <c r="B1932" s="290"/>
    </row>
    <row r="1933" ht="16.5" customHeight="1" spans="1:2">
      <c r="A1933" s="289" t="s">
        <v>1151</v>
      </c>
      <c r="B1933" s="290"/>
    </row>
    <row r="1934" ht="16.5" customHeight="1" spans="1:2">
      <c r="A1934" s="289" t="s">
        <v>1152</v>
      </c>
      <c r="B1934" s="290"/>
    </row>
    <row r="1935" ht="16.5" customHeight="1" spans="1:2">
      <c r="A1935" s="289" t="s">
        <v>1141</v>
      </c>
      <c r="B1935" s="290"/>
    </row>
    <row r="1936" ht="16.5" customHeight="1" spans="1:2">
      <c r="A1936" s="289" t="s">
        <v>1572</v>
      </c>
      <c r="B1936" s="290"/>
    </row>
    <row r="1937" ht="16.5" customHeight="1" spans="1:2">
      <c r="A1937" s="289" t="s">
        <v>1573</v>
      </c>
      <c r="B1937" s="290"/>
    </row>
    <row r="1938" ht="16.5" customHeight="1" spans="1:2">
      <c r="A1938" s="289" t="s">
        <v>1148</v>
      </c>
      <c r="B1938" s="290"/>
    </row>
    <row r="1939" ht="16.5" customHeight="1" spans="1:2">
      <c r="A1939" s="289" t="s">
        <v>1574</v>
      </c>
      <c r="B1939" s="290"/>
    </row>
    <row r="1940" ht="16.5" customHeight="1" spans="1:2">
      <c r="A1940" s="291" t="s">
        <v>1575</v>
      </c>
      <c r="B1940" s="290"/>
    </row>
    <row r="1941" ht="16.5" customHeight="1" spans="1:2">
      <c r="A1941" s="289" t="s">
        <v>1552</v>
      </c>
      <c r="B1941" s="290"/>
    </row>
    <row r="1942" ht="16.5" customHeight="1" spans="1:2">
      <c r="A1942" s="289" t="s">
        <v>1576</v>
      </c>
      <c r="B1942" s="290"/>
    </row>
    <row r="1943" ht="16.5" customHeight="1" spans="1:2">
      <c r="A1943" s="291" t="s">
        <v>1577</v>
      </c>
      <c r="B1943" s="290"/>
    </row>
    <row r="1944" ht="16.5" customHeight="1" spans="1:2">
      <c r="A1944" s="289" t="s">
        <v>1577</v>
      </c>
      <c r="B1944" s="290"/>
    </row>
    <row r="1945" ht="16.5" customHeight="1" spans="1:2">
      <c r="A1945" s="292" t="s">
        <v>64</v>
      </c>
      <c r="B1945" s="290"/>
    </row>
    <row r="1946" ht="16.5" customHeight="1" spans="1:2">
      <c r="A1946" s="291" t="s">
        <v>1578</v>
      </c>
      <c r="B1946" s="290"/>
    </row>
    <row r="1947" ht="16.5" customHeight="1" spans="1:2">
      <c r="A1947" s="289" t="s">
        <v>1151</v>
      </c>
      <c r="B1947" s="290"/>
    </row>
    <row r="1948" ht="16.5" customHeight="1" spans="1:2">
      <c r="A1948" s="289" t="s">
        <v>1152</v>
      </c>
      <c r="B1948" s="290"/>
    </row>
    <row r="1949" ht="16.5" customHeight="1" spans="1:2">
      <c r="A1949" s="289" t="s">
        <v>1141</v>
      </c>
      <c r="B1949" s="290"/>
    </row>
    <row r="1950" ht="16.5" customHeight="1" spans="1:2">
      <c r="A1950" s="289" t="s">
        <v>1579</v>
      </c>
      <c r="B1950" s="290"/>
    </row>
    <row r="1951" ht="16.5" customHeight="1" spans="1:2">
      <c r="A1951" s="291" t="s">
        <v>1580</v>
      </c>
      <c r="B1951" s="290"/>
    </row>
    <row r="1952" ht="16.5" customHeight="1" spans="1:2">
      <c r="A1952" s="289" t="s">
        <v>1581</v>
      </c>
      <c r="B1952" s="290"/>
    </row>
    <row r="1953" ht="16.5" customHeight="1" spans="1:2">
      <c r="A1953" s="289" t="s">
        <v>1582</v>
      </c>
      <c r="B1953" s="290"/>
    </row>
    <row r="1954" ht="16.5" customHeight="1" spans="1:2">
      <c r="A1954" s="289" t="s">
        <v>1583</v>
      </c>
      <c r="B1954" s="290"/>
    </row>
    <row r="1955" ht="16.5" customHeight="1" spans="1:2">
      <c r="A1955" s="289" t="s">
        <v>1584</v>
      </c>
      <c r="B1955" s="290"/>
    </row>
    <row r="1956" ht="16.5" customHeight="1" spans="1:2">
      <c r="A1956" s="289" t="s">
        <v>1585</v>
      </c>
      <c r="B1956" s="290"/>
    </row>
    <row r="1957" ht="16.5" customHeight="1" spans="1:2">
      <c r="A1957" s="289" t="s">
        <v>1586</v>
      </c>
      <c r="B1957" s="290"/>
    </row>
    <row r="1958" ht="16.5" customHeight="1" spans="1:2">
      <c r="A1958" s="289" t="s">
        <v>1587</v>
      </c>
      <c r="B1958" s="290"/>
    </row>
    <row r="1959" ht="16.5" customHeight="1" spans="1:2">
      <c r="A1959" s="289" t="s">
        <v>1588</v>
      </c>
      <c r="B1959" s="290"/>
    </row>
    <row r="1960" ht="16.5" customHeight="1" spans="1:2">
      <c r="A1960" s="289" t="s">
        <v>1589</v>
      </c>
      <c r="B1960" s="290"/>
    </row>
    <row r="1961" ht="16.5" customHeight="1" spans="1:2">
      <c r="A1961" s="289" t="s">
        <v>1590</v>
      </c>
      <c r="B1961" s="290"/>
    </row>
    <row r="1962" ht="16.5" customHeight="1" spans="1:2">
      <c r="A1962" s="289" t="s">
        <v>1591</v>
      </c>
      <c r="B1962" s="290"/>
    </row>
    <row r="1963" ht="16.5" customHeight="1" spans="1:2">
      <c r="A1963" s="289" t="s">
        <v>1592</v>
      </c>
      <c r="B1963" s="290"/>
    </row>
    <row r="1964" ht="16.5" customHeight="1" spans="1:2">
      <c r="A1964" s="291" t="s">
        <v>1593</v>
      </c>
      <c r="B1964" s="290"/>
    </row>
    <row r="1965" ht="16.5" customHeight="1" spans="1:2">
      <c r="A1965" s="289" t="s">
        <v>1594</v>
      </c>
      <c r="B1965" s="290"/>
    </row>
    <row r="1966" ht="16.5" customHeight="1" spans="1:2">
      <c r="A1966" s="289" t="s">
        <v>1595</v>
      </c>
      <c r="B1966" s="290"/>
    </row>
    <row r="1967" ht="16.5" customHeight="1" spans="1:2">
      <c r="A1967" s="289" t="s">
        <v>1596</v>
      </c>
      <c r="B1967" s="290"/>
    </row>
    <row r="1968" ht="16.5" customHeight="1" spans="1:2">
      <c r="A1968" s="291" t="s">
        <v>1597</v>
      </c>
      <c r="B1968" s="290"/>
    </row>
    <row r="1969" ht="16.5" customHeight="1" spans="1:2">
      <c r="A1969" s="289" t="s">
        <v>1598</v>
      </c>
      <c r="B1969" s="290"/>
    </row>
    <row r="1970" ht="16.5" customHeight="1" spans="1:2">
      <c r="A1970" s="289" t="s">
        <v>1599</v>
      </c>
      <c r="B1970" s="290"/>
    </row>
    <row r="1971" ht="16.5" customHeight="1" spans="1:2">
      <c r="A1971" s="289" t="s">
        <v>1600</v>
      </c>
      <c r="B1971" s="290"/>
    </row>
    <row r="1972" ht="16.5" customHeight="1" spans="1:2">
      <c r="A1972" s="289" t="s">
        <v>1601</v>
      </c>
      <c r="B1972" s="290"/>
    </row>
    <row r="1973" ht="16.5" customHeight="1" spans="1:2">
      <c r="A1973" s="289" t="s">
        <v>1602</v>
      </c>
      <c r="B1973" s="290"/>
    </row>
    <row r="1974" ht="16.5" customHeight="1" spans="1:2">
      <c r="A1974" s="289" t="s">
        <v>1603</v>
      </c>
      <c r="B1974" s="290"/>
    </row>
    <row r="1975" ht="16.5" customHeight="1" spans="1:2">
      <c r="A1975" s="289" t="s">
        <v>1604</v>
      </c>
      <c r="B1975" s="290"/>
    </row>
    <row r="1976" ht="16.5" customHeight="1" spans="1:2">
      <c r="A1976" s="289" t="s">
        <v>1605</v>
      </c>
      <c r="B1976" s="290"/>
    </row>
    <row r="1977" ht="16.5" customHeight="1" spans="1:2">
      <c r="A1977" s="289" t="s">
        <v>1606</v>
      </c>
      <c r="B1977" s="290"/>
    </row>
    <row r="1978" ht="16.5" customHeight="1" spans="1:2">
      <c r="A1978" s="289" t="s">
        <v>1607</v>
      </c>
      <c r="B1978" s="290"/>
    </row>
    <row r="1979" ht="16.5" customHeight="1" spans="1:2">
      <c r="A1979" s="289" t="s">
        <v>1608</v>
      </c>
      <c r="B1979" s="290"/>
    </row>
    <row r="1980" ht="16.5" customHeight="1" spans="1:2">
      <c r="A1980" s="291" t="s">
        <v>1609</v>
      </c>
      <c r="B1980" s="290"/>
    </row>
    <row r="1981" ht="16.5" customHeight="1" spans="1:2">
      <c r="A1981" s="289" t="s">
        <v>1610</v>
      </c>
      <c r="B1981" s="290"/>
    </row>
    <row r="1982" ht="16.5" customHeight="1" spans="1:2">
      <c r="A1982" s="289" t="s">
        <v>1611</v>
      </c>
      <c r="B1982" s="290"/>
    </row>
    <row r="1983" ht="16.5" customHeight="1" spans="1:2">
      <c r="A1983" s="291" t="s">
        <v>1612</v>
      </c>
      <c r="B1983" s="290"/>
    </row>
    <row r="1984" ht="16.5" customHeight="1" spans="1:2">
      <c r="A1984" s="289" t="s">
        <v>1613</v>
      </c>
      <c r="B1984" s="290"/>
    </row>
    <row r="1985" ht="16.5" customHeight="1" spans="1:2">
      <c r="A1985" s="289" t="s">
        <v>1614</v>
      </c>
      <c r="B1985" s="290"/>
    </row>
    <row r="1986" ht="16.5" customHeight="1" spans="1:2">
      <c r="A1986" s="289" t="s">
        <v>1615</v>
      </c>
      <c r="B1986" s="290"/>
    </row>
    <row r="1987" ht="16.5" customHeight="1" spans="1:2">
      <c r="A1987" s="291" t="s">
        <v>1616</v>
      </c>
      <c r="B1987" s="290"/>
    </row>
    <row r="1988" ht="16.5" customHeight="1" spans="1:2">
      <c r="A1988" s="289" t="s">
        <v>1617</v>
      </c>
      <c r="B1988" s="290"/>
    </row>
    <row r="1989" ht="16.5" customHeight="1" spans="1:2">
      <c r="A1989" s="289" t="s">
        <v>1618</v>
      </c>
      <c r="B1989" s="290"/>
    </row>
    <row r="1990" ht="16.5" customHeight="1" spans="1:2">
      <c r="A1990" s="289" t="s">
        <v>1619</v>
      </c>
      <c r="B1990" s="290"/>
    </row>
    <row r="1991" ht="16.5" customHeight="1" spans="1:2">
      <c r="A1991" s="289" t="s">
        <v>1620</v>
      </c>
      <c r="B1991" s="290"/>
    </row>
    <row r="1992" ht="16.5" customHeight="1" spans="1:2">
      <c r="A1992" s="291" t="s">
        <v>1621</v>
      </c>
      <c r="B1992" s="290"/>
    </row>
    <row r="1993" ht="16.5" customHeight="1" spans="1:2">
      <c r="A1993" s="289" t="s">
        <v>1622</v>
      </c>
      <c r="B1993" s="290"/>
    </row>
    <row r="1994" ht="16.5" customHeight="1" spans="1:2">
      <c r="A1994" s="289" t="s">
        <v>1623</v>
      </c>
      <c r="B1994" s="290"/>
    </row>
    <row r="1995" ht="16.5" customHeight="1" spans="1:2">
      <c r="A1995" s="289" t="s">
        <v>1624</v>
      </c>
      <c r="B1995" s="290"/>
    </row>
    <row r="1996" ht="16.5" customHeight="1" spans="1:2">
      <c r="A1996" s="291" t="s">
        <v>1625</v>
      </c>
      <c r="B1996" s="290"/>
    </row>
    <row r="1997" ht="16.5" customHeight="1" spans="1:2">
      <c r="A1997" s="289" t="s">
        <v>1626</v>
      </c>
      <c r="B1997" s="290"/>
    </row>
    <row r="1998" ht="16.5" customHeight="1" spans="1:2">
      <c r="A1998" s="289" t="s">
        <v>1627</v>
      </c>
      <c r="B1998" s="290"/>
    </row>
    <row r="1999" ht="16.5" customHeight="1" spans="1:2">
      <c r="A1999" s="289" t="s">
        <v>1628</v>
      </c>
      <c r="B1999" s="290"/>
    </row>
    <row r="2000" ht="16.5" customHeight="1" spans="1:2">
      <c r="A2000" s="291" t="s">
        <v>1629</v>
      </c>
      <c r="B2000" s="290"/>
    </row>
    <row r="2001" ht="16.5" customHeight="1" spans="1:2">
      <c r="A2001" s="289" t="s">
        <v>1630</v>
      </c>
      <c r="B2001" s="290"/>
    </row>
    <row r="2002" ht="16.5" customHeight="1" spans="1:2">
      <c r="A2002" s="289" t="s">
        <v>1631</v>
      </c>
      <c r="B2002" s="290"/>
    </row>
    <row r="2003" ht="16.5" customHeight="1" spans="1:2">
      <c r="A2003" s="291" t="s">
        <v>1632</v>
      </c>
      <c r="B2003" s="290"/>
    </row>
    <row r="2004" ht="16.5" customHeight="1" spans="1:2">
      <c r="A2004" s="289" t="s">
        <v>1151</v>
      </c>
      <c r="B2004" s="290"/>
    </row>
    <row r="2005" ht="16.5" customHeight="1" spans="1:2">
      <c r="A2005" s="289" t="s">
        <v>1152</v>
      </c>
      <c r="B2005" s="290"/>
    </row>
    <row r="2006" ht="16.5" customHeight="1" spans="1:2">
      <c r="A2006" s="289" t="s">
        <v>1141</v>
      </c>
      <c r="B2006" s="290"/>
    </row>
    <row r="2007" ht="16.5" customHeight="1" spans="1:2">
      <c r="A2007" s="289" t="s">
        <v>1163</v>
      </c>
      <c r="B2007" s="290"/>
    </row>
    <row r="2008" ht="16.5" customHeight="1" spans="1:2">
      <c r="A2008" s="289" t="s">
        <v>1633</v>
      </c>
      <c r="B2008" s="290"/>
    </row>
    <row r="2009" ht="16.5" customHeight="1" spans="1:2">
      <c r="A2009" s="289" t="s">
        <v>1634</v>
      </c>
      <c r="B2009" s="290"/>
    </row>
    <row r="2010" ht="16.5" customHeight="1" spans="1:2">
      <c r="A2010" s="289" t="s">
        <v>1148</v>
      </c>
      <c r="B2010" s="290"/>
    </row>
    <row r="2011" ht="16.5" customHeight="1" spans="1:2">
      <c r="A2011" s="289" t="s">
        <v>1635</v>
      </c>
      <c r="B2011" s="290"/>
    </row>
    <row r="2012" ht="16.5" customHeight="1" spans="1:2">
      <c r="A2012" s="291" t="s">
        <v>1636</v>
      </c>
      <c r="B2012" s="290"/>
    </row>
    <row r="2013" ht="16.5" customHeight="1" spans="1:2">
      <c r="A2013" s="289" t="s">
        <v>1636</v>
      </c>
      <c r="B2013" s="290"/>
    </row>
    <row r="2014" ht="16.5" customHeight="1" spans="1:2">
      <c r="A2014" s="291" t="s">
        <v>1637</v>
      </c>
      <c r="B2014" s="290"/>
    </row>
    <row r="2015" ht="16.5" customHeight="1" spans="1:2">
      <c r="A2015" s="289" t="s">
        <v>1637</v>
      </c>
      <c r="B2015" s="290"/>
    </row>
    <row r="2016" ht="16.5" customHeight="1" spans="1:2">
      <c r="A2016" s="292" t="s">
        <v>66</v>
      </c>
      <c r="B2016" s="290"/>
    </row>
    <row r="2017" ht="16.5" customHeight="1" spans="1:2">
      <c r="A2017" s="291" t="s">
        <v>1638</v>
      </c>
      <c r="B2017" s="290"/>
    </row>
    <row r="2018" ht="16.5" customHeight="1" spans="1:2">
      <c r="A2018" s="289" t="s">
        <v>1151</v>
      </c>
      <c r="B2018" s="290"/>
    </row>
    <row r="2019" ht="16.5" customHeight="1" spans="1:2">
      <c r="A2019" s="289" t="s">
        <v>1152</v>
      </c>
      <c r="B2019" s="290"/>
    </row>
    <row r="2020" ht="16.5" customHeight="1" spans="1:2">
      <c r="A2020" s="289" t="s">
        <v>1141</v>
      </c>
      <c r="B2020" s="290"/>
    </row>
    <row r="2021" ht="16.5" customHeight="1" spans="1:2">
      <c r="A2021" s="289" t="s">
        <v>1639</v>
      </c>
      <c r="B2021" s="290"/>
    </row>
    <row r="2022" ht="16.5" customHeight="1" spans="1:2">
      <c r="A2022" s="289" t="s">
        <v>1640</v>
      </c>
      <c r="B2022" s="290"/>
    </row>
    <row r="2023" ht="16.5" customHeight="1" spans="1:2">
      <c r="A2023" s="289" t="s">
        <v>1641</v>
      </c>
      <c r="B2023" s="290"/>
    </row>
    <row r="2024" ht="16.5" customHeight="1" spans="1:2">
      <c r="A2024" s="289" t="s">
        <v>1642</v>
      </c>
      <c r="B2024" s="290"/>
    </row>
    <row r="2025" ht="16.5" customHeight="1" spans="1:2">
      <c r="A2025" s="289" t="s">
        <v>1643</v>
      </c>
      <c r="B2025" s="290"/>
    </row>
    <row r="2026" ht="16.5" customHeight="1" spans="1:2">
      <c r="A2026" s="291" t="s">
        <v>1644</v>
      </c>
      <c r="B2026" s="290"/>
    </row>
    <row r="2027" ht="16.5" customHeight="1" spans="1:2">
      <c r="A2027" s="289" t="s">
        <v>1645</v>
      </c>
      <c r="B2027" s="290"/>
    </row>
    <row r="2028" ht="16.5" customHeight="1" spans="1:2">
      <c r="A2028" s="289" t="s">
        <v>1646</v>
      </c>
      <c r="B2028" s="290"/>
    </row>
    <row r="2029" ht="16.5" customHeight="1" spans="1:2">
      <c r="A2029" s="289" t="s">
        <v>1647</v>
      </c>
      <c r="B2029" s="290"/>
    </row>
    <row r="2030" ht="16.5" customHeight="1" spans="1:2">
      <c r="A2030" s="291" t="s">
        <v>1648</v>
      </c>
      <c r="B2030" s="290"/>
    </row>
    <row r="2031" ht="16.5" customHeight="1" spans="1:2">
      <c r="A2031" s="289" t="s">
        <v>1649</v>
      </c>
      <c r="B2031" s="290"/>
    </row>
    <row r="2032" ht="16.5" customHeight="1" spans="1:2">
      <c r="A2032" s="289" t="s">
        <v>1650</v>
      </c>
      <c r="B2032" s="290"/>
    </row>
    <row r="2033" ht="16.5" customHeight="1" spans="1:2">
      <c r="A2033" s="289" t="s">
        <v>1651</v>
      </c>
      <c r="B2033" s="290"/>
    </row>
    <row r="2034" ht="16.5" customHeight="1" spans="1:2">
      <c r="A2034" s="289" t="s">
        <v>1652</v>
      </c>
      <c r="B2034" s="290"/>
    </row>
    <row r="2035" ht="16.5" customHeight="1" spans="1:2">
      <c r="A2035" s="289" t="s">
        <v>1653</v>
      </c>
      <c r="B2035" s="290"/>
    </row>
    <row r="2036" ht="16.5" customHeight="1" spans="1:2">
      <c r="A2036" s="289" t="s">
        <v>1654</v>
      </c>
      <c r="B2036" s="290"/>
    </row>
    <row r="2037" ht="16.5" customHeight="1" spans="1:2">
      <c r="A2037" s="289" t="s">
        <v>1655</v>
      </c>
      <c r="B2037" s="290"/>
    </row>
    <row r="2038" ht="16.5" customHeight="1" spans="1:2">
      <c r="A2038" s="291" t="s">
        <v>1656</v>
      </c>
      <c r="B2038" s="290"/>
    </row>
    <row r="2039" ht="16.5" customHeight="1" spans="1:2">
      <c r="A2039" s="289" t="s">
        <v>1657</v>
      </c>
      <c r="B2039" s="290"/>
    </row>
    <row r="2040" ht="16.5" customHeight="1" spans="1:2">
      <c r="A2040" s="289" t="s">
        <v>1658</v>
      </c>
      <c r="B2040" s="290"/>
    </row>
    <row r="2041" ht="16.5" customHeight="1" spans="1:2">
      <c r="A2041" s="289" t="s">
        <v>1659</v>
      </c>
      <c r="B2041" s="290"/>
    </row>
    <row r="2042" ht="16.5" customHeight="1" spans="1:2">
      <c r="A2042" s="289" t="s">
        <v>1660</v>
      </c>
      <c r="B2042" s="290"/>
    </row>
    <row r="2043" ht="16.5" customHeight="1" spans="1:2">
      <c r="A2043" s="289" t="s">
        <v>1661</v>
      </c>
      <c r="B2043" s="290"/>
    </row>
    <row r="2044" ht="16.5" customHeight="1" spans="1:2">
      <c r="A2044" s="291" t="s">
        <v>1662</v>
      </c>
      <c r="B2044" s="290"/>
    </row>
    <row r="2045" ht="16.5" customHeight="1" spans="1:2">
      <c r="A2045" s="289" t="s">
        <v>1663</v>
      </c>
      <c r="B2045" s="290"/>
    </row>
    <row r="2046" ht="16.5" customHeight="1" spans="1:2">
      <c r="A2046" s="289" t="s">
        <v>1664</v>
      </c>
      <c r="B2046" s="290"/>
    </row>
    <row r="2047" ht="16.5" customHeight="1" spans="1:2">
      <c r="A2047" s="289" t="s">
        <v>1665</v>
      </c>
      <c r="B2047" s="290"/>
    </row>
    <row r="2048" ht="16.5" customHeight="1" spans="1:2">
      <c r="A2048" s="289" t="s">
        <v>1666</v>
      </c>
      <c r="B2048" s="290"/>
    </row>
    <row r="2049" ht="16.5" customHeight="1" spans="1:2">
      <c r="A2049" s="289" t="s">
        <v>1667</v>
      </c>
      <c r="B2049" s="290"/>
    </row>
    <row r="2050" ht="16.5" customHeight="1" spans="1:2">
      <c r="A2050" s="289" t="s">
        <v>1668</v>
      </c>
      <c r="B2050" s="290"/>
    </row>
    <row r="2051" ht="16.5" customHeight="1" spans="1:2">
      <c r="A2051" s="291" t="s">
        <v>1669</v>
      </c>
      <c r="B2051" s="290"/>
    </row>
    <row r="2052" ht="16.5" customHeight="1" spans="1:2">
      <c r="A2052" s="289" t="s">
        <v>1670</v>
      </c>
      <c r="B2052" s="290"/>
    </row>
    <row r="2053" ht="16.5" customHeight="1" spans="1:2">
      <c r="A2053" s="289" t="s">
        <v>1671</v>
      </c>
      <c r="B2053" s="290"/>
    </row>
    <row r="2054" ht="16.5" customHeight="1" spans="1:2">
      <c r="A2054" s="289" t="s">
        <v>1672</v>
      </c>
      <c r="B2054" s="290"/>
    </row>
    <row r="2055" ht="16.5" customHeight="1" spans="1:2">
      <c r="A2055" s="289" t="s">
        <v>1673</v>
      </c>
      <c r="B2055" s="290"/>
    </row>
    <row r="2056" ht="16.5" customHeight="1" spans="1:2">
      <c r="A2056" s="289" t="s">
        <v>1674</v>
      </c>
      <c r="B2056" s="290"/>
    </row>
    <row r="2057" ht="16.5" customHeight="1" spans="1:2">
      <c r="A2057" s="291" t="s">
        <v>1675</v>
      </c>
      <c r="B2057" s="290"/>
    </row>
    <row r="2058" ht="16.5" customHeight="1" spans="1:2">
      <c r="A2058" s="289" t="s">
        <v>1676</v>
      </c>
      <c r="B2058" s="290"/>
    </row>
    <row r="2059" ht="16.5" customHeight="1" spans="1:2">
      <c r="A2059" s="289" t="s">
        <v>1677</v>
      </c>
      <c r="B2059" s="290"/>
    </row>
    <row r="2060" ht="16.5" customHeight="1" spans="1:2">
      <c r="A2060" s="291" t="s">
        <v>1678</v>
      </c>
      <c r="B2060" s="290"/>
    </row>
    <row r="2061" ht="16.5" customHeight="1" spans="1:2">
      <c r="A2061" s="289" t="s">
        <v>1679</v>
      </c>
      <c r="B2061" s="290"/>
    </row>
    <row r="2062" ht="16.5" customHeight="1" spans="1:2">
      <c r="A2062" s="289" t="s">
        <v>1680</v>
      </c>
      <c r="B2062" s="290"/>
    </row>
    <row r="2063" ht="16.5" customHeight="1" spans="1:2">
      <c r="A2063" s="291" t="s">
        <v>1681</v>
      </c>
      <c r="B2063" s="290"/>
    </row>
    <row r="2064" ht="16.5" customHeight="1" spans="1:2">
      <c r="A2064" s="289" t="s">
        <v>1681</v>
      </c>
      <c r="B2064" s="290"/>
    </row>
    <row r="2065" ht="16.5" customHeight="1" spans="1:2">
      <c r="A2065" s="291" t="s">
        <v>1682</v>
      </c>
      <c r="B2065" s="290"/>
    </row>
    <row r="2066" ht="16.5" customHeight="1" spans="1:2">
      <c r="A2066" s="289" t="s">
        <v>1682</v>
      </c>
      <c r="B2066" s="290"/>
    </row>
    <row r="2067" ht="16.5" customHeight="1" spans="1:2">
      <c r="A2067" s="291" t="s">
        <v>1683</v>
      </c>
      <c r="B2067" s="290"/>
    </row>
    <row r="2068" ht="16.5" customHeight="1" spans="1:2">
      <c r="A2068" s="289" t="s">
        <v>1684</v>
      </c>
      <c r="B2068" s="290"/>
    </row>
    <row r="2069" ht="16.5" customHeight="1" spans="1:2">
      <c r="A2069" s="289" t="s">
        <v>1685</v>
      </c>
      <c r="B2069" s="290"/>
    </row>
    <row r="2070" ht="16.5" customHeight="1" spans="1:2">
      <c r="A2070" s="289" t="s">
        <v>1686</v>
      </c>
      <c r="B2070" s="290"/>
    </row>
    <row r="2071" ht="16.5" customHeight="1" spans="1:2">
      <c r="A2071" s="289" t="s">
        <v>1687</v>
      </c>
      <c r="B2071" s="290"/>
    </row>
    <row r="2072" ht="16.5" customHeight="1" spans="1:2">
      <c r="A2072" s="289" t="s">
        <v>1688</v>
      </c>
      <c r="B2072" s="290"/>
    </row>
    <row r="2073" ht="16.5" customHeight="1" spans="1:2">
      <c r="A2073" s="291" t="s">
        <v>1689</v>
      </c>
      <c r="B2073" s="290"/>
    </row>
    <row r="2074" ht="16.5" customHeight="1" spans="1:2">
      <c r="A2074" s="289" t="s">
        <v>1689</v>
      </c>
      <c r="B2074" s="290"/>
    </row>
    <row r="2075" ht="16.5" customHeight="1" spans="1:2">
      <c r="A2075" s="291" t="s">
        <v>1690</v>
      </c>
      <c r="B2075" s="290"/>
    </row>
    <row r="2076" ht="16.5" customHeight="1" spans="1:2">
      <c r="A2076" s="289" t="s">
        <v>1690</v>
      </c>
      <c r="B2076" s="290"/>
    </row>
    <row r="2077" ht="16.5" customHeight="1" spans="1:2">
      <c r="A2077" s="291" t="s">
        <v>1691</v>
      </c>
      <c r="B2077" s="290"/>
    </row>
    <row r="2078" ht="16.5" customHeight="1" spans="1:2">
      <c r="A2078" s="289" t="s">
        <v>1151</v>
      </c>
      <c r="B2078" s="290"/>
    </row>
    <row r="2079" ht="16.5" customHeight="1" spans="1:2">
      <c r="A2079" s="289" t="s">
        <v>1152</v>
      </c>
      <c r="B2079" s="290"/>
    </row>
    <row r="2080" ht="16.5" customHeight="1" spans="1:2">
      <c r="A2080" s="289" t="s">
        <v>1141</v>
      </c>
      <c r="B2080" s="290"/>
    </row>
    <row r="2081" ht="16.5" customHeight="1" spans="1:2">
      <c r="A2081" s="289" t="s">
        <v>1692</v>
      </c>
      <c r="B2081" s="290"/>
    </row>
    <row r="2082" ht="16.5" customHeight="1" spans="1:2">
      <c r="A2082" s="289" t="s">
        <v>1693</v>
      </c>
      <c r="B2082" s="290"/>
    </row>
    <row r="2083" ht="16.5" customHeight="1" spans="1:2">
      <c r="A2083" s="289" t="s">
        <v>1694</v>
      </c>
      <c r="B2083" s="290"/>
    </row>
    <row r="2084" ht="16.5" customHeight="1" spans="1:2">
      <c r="A2084" s="289" t="s">
        <v>1695</v>
      </c>
      <c r="B2084" s="290"/>
    </row>
    <row r="2085" ht="16.5" customHeight="1" spans="1:2">
      <c r="A2085" s="289" t="s">
        <v>1696</v>
      </c>
      <c r="B2085" s="290"/>
    </row>
    <row r="2086" ht="16.5" customHeight="1" spans="1:2">
      <c r="A2086" s="289" t="s">
        <v>1697</v>
      </c>
      <c r="B2086" s="290"/>
    </row>
    <row r="2087" ht="16.5" customHeight="1" spans="1:2">
      <c r="A2087" s="289" t="s">
        <v>1698</v>
      </c>
      <c r="B2087" s="290"/>
    </row>
    <row r="2088" ht="16.5" customHeight="1" spans="1:2">
      <c r="A2088" s="289" t="s">
        <v>1163</v>
      </c>
      <c r="B2088" s="290"/>
    </row>
    <row r="2089" ht="16.5" customHeight="1" spans="1:2">
      <c r="A2089" s="289" t="s">
        <v>1699</v>
      </c>
      <c r="B2089" s="290"/>
    </row>
    <row r="2090" ht="16.5" customHeight="1" spans="1:2">
      <c r="A2090" s="289" t="s">
        <v>1148</v>
      </c>
      <c r="B2090" s="290"/>
    </row>
    <row r="2091" ht="16.5" customHeight="1" spans="1:2">
      <c r="A2091" s="289" t="s">
        <v>1700</v>
      </c>
      <c r="B2091" s="290"/>
    </row>
    <row r="2092" ht="16.5" customHeight="1" spans="1:2">
      <c r="A2092" s="291" t="s">
        <v>1701</v>
      </c>
      <c r="B2092" s="290"/>
    </row>
    <row r="2093" ht="16.5" customHeight="1" spans="1:2">
      <c r="A2093" s="289" t="s">
        <v>1702</v>
      </c>
      <c r="B2093" s="290"/>
    </row>
    <row r="2094" ht="16.5" customHeight="1" spans="1:2">
      <c r="A2094" s="289" t="s">
        <v>1703</v>
      </c>
      <c r="B2094" s="290"/>
    </row>
    <row r="2095" ht="16.5" customHeight="1" spans="1:2">
      <c r="A2095" s="289" t="s">
        <v>1704</v>
      </c>
      <c r="B2095" s="290"/>
    </row>
    <row r="2096" ht="16.5" customHeight="1" spans="1:2">
      <c r="A2096" s="289" t="s">
        <v>1705</v>
      </c>
      <c r="B2096" s="290"/>
    </row>
    <row r="2097" ht="16.5" customHeight="1" spans="1:2">
      <c r="A2097" s="291" t="s">
        <v>1706</v>
      </c>
      <c r="B2097" s="290"/>
    </row>
    <row r="2098" ht="16.5" customHeight="1" spans="1:2">
      <c r="A2098" s="289" t="s">
        <v>1707</v>
      </c>
      <c r="B2098" s="290"/>
    </row>
    <row r="2099" ht="16.5" customHeight="1" spans="1:2">
      <c r="A2099" s="289" t="s">
        <v>1708</v>
      </c>
      <c r="B2099" s="290"/>
    </row>
    <row r="2100" ht="16.5" customHeight="1" spans="1:2">
      <c r="A2100" s="289" t="s">
        <v>1709</v>
      </c>
      <c r="B2100" s="290"/>
    </row>
    <row r="2101" ht="16.5" customHeight="1" spans="1:2">
      <c r="A2101" s="289" t="s">
        <v>1710</v>
      </c>
      <c r="B2101" s="290"/>
    </row>
    <row r="2102" ht="16.5" customHeight="1" spans="1:2">
      <c r="A2102" s="291" t="s">
        <v>1711</v>
      </c>
      <c r="B2102" s="290"/>
    </row>
    <row r="2103" ht="16.5" customHeight="1" spans="1:2">
      <c r="A2103" s="289" t="s">
        <v>1711</v>
      </c>
      <c r="B2103" s="290"/>
    </row>
    <row r="2104" ht="16.5" customHeight="1" spans="1:2">
      <c r="A2104" s="292" t="s">
        <v>68</v>
      </c>
      <c r="B2104" s="290"/>
    </row>
    <row r="2105" ht="16.5" customHeight="1" spans="1:2">
      <c r="A2105" s="291" t="s">
        <v>1712</v>
      </c>
      <c r="B2105" s="290"/>
    </row>
    <row r="2106" ht="16.5" customHeight="1" spans="1:2">
      <c r="A2106" s="289" t="s">
        <v>1151</v>
      </c>
      <c r="B2106" s="290"/>
    </row>
    <row r="2107" ht="16.5" customHeight="1" spans="1:2">
      <c r="A2107" s="289" t="s">
        <v>1152</v>
      </c>
      <c r="B2107" s="290"/>
    </row>
    <row r="2108" ht="16.5" customHeight="1" spans="1:2">
      <c r="A2108" s="289" t="s">
        <v>1141</v>
      </c>
      <c r="B2108" s="290"/>
    </row>
    <row r="2109" ht="16.5" customHeight="1" spans="1:2">
      <c r="A2109" s="289" t="s">
        <v>1713</v>
      </c>
      <c r="B2109" s="290"/>
    </row>
    <row r="2110" ht="16.5" customHeight="1" spans="1:2">
      <c r="A2110" s="289" t="s">
        <v>1714</v>
      </c>
      <c r="B2110" s="290"/>
    </row>
    <row r="2111" ht="16.5" customHeight="1" spans="1:2">
      <c r="A2111" s="289" t="s">
        <v>1715</v>
      </c>
      <c r="B2111" s="290"/>
    </row>
    <row r="2112" ht="16.5" customHeight="1" spans="1:2">
      <c r="A2112" s="289" t="s">
        <v>1716</v>
      </c>
      <c r="B2112" s="290"/>
    </row>
    <row r="2113" ht="16.5" customHeight="1" spans="1:2">
      <c r="A2113" s="289" t="s">
        <v>1717</v>
      </c>
      <c r="B2113" s="290"/>
    </row>
    <row r="2114" ht="16.5" customHeight="1" spans="1:2">
      <c r="A2114" s="289" t="s">
        <v>1718</v>
      </c>
      <c r="B2114" s="290"/>
    </row>
    <row r="2115" ht="16.5" customHeight="1" spans="1:2">
      <c r="A2115" s="289" t="s">
        <v>1719</v>
      </c>
      <c r="B2115" s="290"/>
    </row>
    <row r="2116" ht="16.5" customHeight="1" spans="1:2">
      <c r="A2116" s="291" t="s">
        <v>1720</v>
      </c>
      <c r="B2116" s="290"/>
    </row>
    <row r="2117" ht="16.5" customHeight="1" spans="1:2">
      <c r="A2117" s="289" t="s">
        <v>1720</v>
      </c>
      <c r="B2117" s="290"/>
    </row>
    <row r="2118" ht="16.5" customHeight="1" spans="1:2">
      <c r="A2118" s="291" t="s">
        <v>1721</v>
      </c>
      <c r="B2118" s="290"/>
    </row>
    <row r="2119" ht="16.5" customHeight="1" spans="1:2">
      <c r="A2119" s="289" t="s">
        <v>1722</v>
      </c>
      <c r="B2119" s="290"/>
    </row>
    <row r="2120" ht="16.5" customHeight="1" spans="1:2">
      <c r="A2120" s="289" t="s">
        <v>1723</v>
      </c>
      <c r="B2120" s="290"/>
    </row>
    <row r="2121" ht="16.5" customHeight="1" spans="1:2">
      <c r="A2121" s="291" t="s">
        <v>1724</v>
      </c>
      <c r="B2121" s="290"/>
    </row>
    <row r="2122" ht="16.5" customHeight="1" spans="1:2">
      <c r="A2122" s="289" t="s">
        <v>1724</v>
      </c>
      <c r="B2122" s="290"/>
    </row>
    <row r="2123" ht="16.5" customHeight="1" spans="1:2">
      <c r="A2123" s="291" t="s">
        <v>1725</v>
      </c>
      <c r="B2123" s="290"/>
    </row>
    <row r="2124" ht="16.5" customHeight="1" spans="1:2">
      <c r="A2124" s="289" t="s">
        <v>1725</v>
      </c>
      <c r="B2124" s="290"/>
    </row>
    <row r="2125" ht="16.5" customHeight="1" spans="1:2">
      <c r="A2125" s="291" t="s">
        <v>1726</v>
      </c>
      <c r="B2125" s="290"/>
    </row>
    <row r="2126" ht="16.5" customHeight="1" spans="1:2">
      <c r="A2126" s="289" t="s">
        <v>1727</v>
      </c>
      <c r="B2126" s="290"/>
    </row>
    <row r="2127" ht="16.5" customHeight="1" spans="1:2">
      <c r="A2127" s="289" t="s">
        <v>1728</v>
      </c>
      <c r="B2127" s="290"/>
    </row>
    <row r="2128" ht="16.5" customHeight="1" spans="1:2">
      <c r="A2128" s="289" t="s">
        <v>1729</v>
      </c>
      <c r="B2128" s="290"/>
    </row>
    <row r="2129" ht="16.5" customHeight="1" spans="1:2">
      <c r="A2129" s="289" t="s">
        <v>1730</v>
      </c>
      <c r="B2129" s="290"/>
    </row>
    <row r="2130" ht="16.5" customHeight="1" spans="1:2">
      <c r="A2130" s="289" t="s">
        <v>1731</v>
      </c>
      <c r="B2130" s="290"/>
    </row>
    <row r="2131" ht="16.5" customHeight="1" spans="1:2">
      <c r="A2131" s="289" t="s">
        <v>1732</v>
      </c>
      <c r="B2131" s="290"/>
    </row>
    <row r="2132" ht="16.5" customHeight="1" spans="1:2">
      <c r="A2132" s="289" t="s">
        <v>1733</v>
      </c>
      <c r="B2132" s="290"/>
    </row>
    <row r="2133" ht="16.5" customHeight="1" spans="1:2">
      <c r="A2133" s="289" t="s">
        <v>1734</v>
      </c>
      <c r="B2133" s="290"/>
    </row>
    <row r="2134" ht="16.5" customHeight="1" spans="1:2">
      <c r="A2134" s="289" t="s">
        <v>1735</v>
      </c>
      <c r="B2134" s="290"/>
    </row>
    <row r="2135" ht="16.5" customHeight="1" spans="1:2">
      <c r="A2135" s="289" t="s">
        <v>1736</v>
      </c>
      <c r="B2135" s="290"/>
    </row>
    <row r="2136" ht="16.5" customHeight="1" spans="1:2">
      <c r="A2136" s="289" t="s">
        <v>1737</v>
      </c>
      <c r="B2136" s="290"/>
    </row>
    <row r="2137" ht="16.5" customHeight="1" spans="1:2">
      <c r="A2137" s="289" t="s">
        <v>1738</v>
      </c>
      <c r="B2137" s="290"/>
    </row>
    <row r="2138" ht="16.5" customHeight="1" spans="1:2">
      <c r="A2138" s="291" t="s">
        <v>1739</v>
      </c>
      <c r="B2138" s="290"/>
    </row>
    <row r="2139" ht="16.5" customHeight="1" spans="1:2">
      <c r="A2139" s="289" t="s">
        <v>1727</v>
      </c>
      <c r="B2139" s="290"/>
    </row>
    <row r="2140" ht="16.5" customHeight="1" spans="1:2">
      <c r="A2140" s="289" t="s">
        <v>1728</v>
      </c>
      <c r="B2140" s="290"/>
    </row>
    <row r="2141" ht="16.5" customHeight="1" spans="1:2">
      <c r="A2141" s="289" t="s">
        <v>1740</v>
      </c>
      <c r="B2141" s="290"/>
    </row>
    <row r="2142" ht="16.5" customHeight="1" spans="1:2">
      <c r="A2142" s="291" t="s">
        <v>1741</v>
      </c>
      <c r="B2142" s="290"/>
    </row>
    <row r="2143" ht="16.5" customHeight="1" spans="1:2">
      <c r="A2143" s="291" t="s">
        <v>1742</v>
      </c>
      <c r="B2143" s="290"/>
    </row>
    <row r="2144" ht="16.5" customHeight="1" spans="1:2">
      <c r="A2144" s="289" t="s">
        <v>1743</v>
      </c>
      <c r="B2144" s="290"/>
    </row>
    <row r="2145" ht="16.5" customHeight="1" spans="1:2">
      <c r="A2145" s="289" t="s">
        <v>1744</v>
      </c>
      <c r="B2145" s="290"/>
    </row>
    <row r="2146" ht="16.5" customHeight="1" spans="1:2">
      <c r="A2146" s="289" t="s">
        <v>1745</v>
      </c>
      <c r="B2146" s="290"/>
    </row>
    <row r="2147" ht="16.5" customHeight="1" spans="1:2">
      <c r="A2147" s="289" t="s">
        <v>1746</v>
      </c>
      <c r="B2147" s="290"/>
    </row>
    <row r="2148" ht="16.5" customHeight="1" spans="1:2">
      <c r="A2148" s="289" t="s">
        <v>1747</v>
      </c>
      <c r="B2148" s="290"/>
    </row>
    <row r="2149" ht="16.5" customHeight="1" spans="1:2">
      <c r="A2149" s="291" t="s">
        <v>1748</v>
      </c>
      <c r="B2149" s="290"/>
    </row>
    <row r="2150" ht="16.5" customHeight="1" spans="1:2">
      <c r="A2150" s="289" t="s">
        <v>1749</v>
      </c>
      <c r="B2150" s="290"/>
    </row>
    <row r="2151" ht="16.5" customHeight="1" spans="1:2">
      <c r="A2151" s="289" t="s">
        <v>1750</v>
      </c>
      <c r="B2151" s="290"/>
    </row>
    <row r="2152" ht="16.5" customHeight="1" spans="1:2">
      <c r="A2152" s="289" t="s">
        <v>1751</v>
      </c>
      <c r="B2152" s="290"/>
    </row>
    <row r="2153" ht="16.5" customHeight="1" spans="1:2">
      <c r="A2153" s="291" t="s">
        <v>1752</v>
      </c>
      <c r="B2153" s="290"/>
    </row>
    <row r="2154" ht="16.5" customHeight="1" spans="1:2">
      <c r="A2154" s="289" t="s">
        <v>1727</v>
      </c>
      <c r="B2154" s="290"/>
    </row>
    <row r="2155" ht="16.5" customHeight="1" spans="1:2">
      <c r="A2155" s="289" t="s">
        <v>1728</v>
      </c>
      <c r="B2155" s="290"/>
    </row>
    <row r="2156" ht="16.5" customHeight="1" spans="1:2">
      <c r="A2156" s="289" t="s">
        <v>1753</v>
      </c>
      <c r="B2156" s="290"/>
    </row>
    <row r="2157" ht="16.5" customHeight="1" spans="1:2">
      <c r="A2157" s="291" t="s">
        <v>1754</v>
      </c>
      <c r="B2157" s="290"/>
    </row>
    <row r="2158" ht="16.5" customHeight="1" spans="1:2">
      <c r="A2158" s="289" t="s">
        <v>1727</v>
      </c>
      <c r="B2158" s="290"/>
    </row>
    <row r="2159" ht="16.5" customHeight="1" spans="1:2">
      <c r="A2159" s="289" t="s">
        <v>1728</v>
      </c>
      <c r="B2159" s="290"/>
    </row>
    <row r="2160" ht="16.5" customHeight="1" spans="1:2">
      <c r="A2160" s="289" t="s">
        <v>1755</v>
      </c>
      <c r="B2160" s="290"/>
    </row>
    <row r="2161" ht="16.5" customHeight="1" spans="1:2">
      <c r="A2161" s="291" t="s">
        <v>1756</v>
      </c>
      <c r="B2161" s="290"/>
    </row>
    <row r="2162" ht="16.5" customHeight="1" spans="1:2">
      <c r="A2162" s="289" t="s">
        <v>1743</v>
      </c>
      <c r="B2162" s="290"/>
    </row>
    <row r="2163" ht="16.5" customHeight="1" spans="1:2">
      <c r="A2163" s="289" t="s">
        <v>1744</v>
      </c>
      <c r="B2163" s="290"/>
    </row>
    <row r="2164" ht="16.5" customHeight="1" spans="1:2">
      <c r="A2164" s="289" t="s">
        <v>1745</v>
      </c>
      <c r="B2164" s="290"/>
    </row>
    <row r="2165" ht="16.5" customHeight="1" spans="1:2">
      <c r="A2165" s="289" t="s">
        <v>1746</v>
      </c>
      <c r="B2165" s="290"/>
    </row>
    <row r="2166" ht="16.5" customHeight="1" spans="1:2">
      <c r="A2166" s="289" t="s">
        <v>1757</v>
      </c>
      <c r="B2166" s="290"/>
    </row>
    <row r="2167" ht="16.5" customHeight="1" spans="1:2">
      <c r="A2167" s="291" t="s">
        <v>1758</v>
      </c>
      <c r="B2167" s="290"/>
    </row>
    <row r="2168" ht="16.5" customHeight="1" spans="1:2">
      <c r="A2168" s="289" t="s">
        <v>1749</v>
      </c>
      <c r="B2168" s="290"/>
    </row>
    <row r="2169" ht="16.5" customHeight="1" spans="1:2">
      <c r="A2169" s="289" t="s">
        <v>1759</v>
      </c>
      <c r="B2169" s="290"/>
    </row>
    <row r="2170" ht="16.5" customHeight="1" spans="1:2">
      <c r="A2170" s="291" t="s">
        <v>1760</v>
      </c>
      <c r="B2170" s="290"/>
    </row>
    <row r="2171" ht="16.5" customHeight="1" spans="1:2">
      <c r="A2171" s="289" t="s">
        <v>1760</v>
      </c>
      <c r="B2171" s="290"/>
    </row>
    <row r="2172" ht="16.5" customHeight="1" spans="1:2">
      <c r="A2172" s="292" t="s">
        <v>70</v>
      </c>
      <c r="B2172" s="290"/>
    </row>
    <row r="2173" ht="16.5" customHeight="1" spans="1:2">
      <c r="A2173" s="291" t="s">
        <v>1761</v>
      </c>
      <c r="B2173" s="290"/>
    </row>
    <row r="2174" ht="16.5" customHeight="1" spans="1:2">
      <c r="A2174" s="289" t="s">
        <v>1151</v>
      </c>
      <c r="B2174" s="290"/>
    </row>
    <row r="2175" ht="16.5" customHeight="1" spans="1:2">
      <c r="A2175" s="289" t="s">
        <v>1152</v>
      </c>
      <c r="B2175" s="290"/>
    </row>
    <row r="2176" ht="16.5" customHeight="1" spans="1:2">
      <c r="A2176" s="289" t="s">
        <v>1141</v>
      </c>
      <c r="B2176" s="290"/>
    </row>
    <row r="2177" ht="16.5" customHeight="1" spans="1:2">
      <c r="A2177" s="289" t="s">
        <v>1148</v>
      </c>
      <c r="B2177" s="290"/>
    </row>
    <row r="2178" ht="16.5" customHeight="1" spans="1:2">
      <c r="A2178" s="289" t="s">
        <v>1762</v>
      </c>
      <c r="B2178" s="290"/>
    </row>
    <row r="2179" ht="16.5" customHeight="1" spans="1:2">
      <c r="A2179" s="289" t="s">
        <v>1763</v>
      </c>
      <c r="B2179" s="290"/>
    </row>
    <row r="2180" ht="16.5" customHeight="1" spans="1:2">
      <c r="A2180" s="289" t="s">
        <v>1764</v>
      </c>
      <c r="B2180" s="290"/>
    </row>
    <row r="2181" ht="16.5" customHeight="1" spans="1:2">
      <c r="A2181" s="289" t="s">
        <v>1765</v>
      </c>
      <c r="B2181" s="290"/>
    </row>
    <row r="2182" ht="16.5" customHeight="1" spans="1:2">
      <c r="A2182" s="289" t="s">
        <v>1766</v>
      </c>
      <c r="B2182" s="290"/>
    </row>
    <row r="2183" ht="16.5" customHeight="1" spans="1:2">
      <c r="A2183" s="289" t="s">
        <v>1767</v>
      </c>
      <c r="B2183" s="290"/>
    </row>
    <row r="2184" ht="16.5" customHeight="1" spans="1:2">
      <c r="A2184" s="289" t="s">
        <v>1768</v>
      </c>
      <c r="B2184" s="290"/>
    </row>
    <row r="2185" ht="16.5" customHeight="1" spans="1:2">
      <c r="A2185" s="289" t="s">
        <v>1769</v>
      </c>
      <c r="B2185" s="290"/>
    </row>
    <row r="2186" ht="16.5" customHeight="1" spans="1:2">
      <c r="A2186" s="289" t="s">
        <v>1770</v>
      </c>
      <c r="B2186" s="290"/>
    </row>
    <row r="2187" ht="16.5" customHeight="1" spans="1:2">
      <c r="A2187" s="289" t="s">
        <v>1771</v>
      </c>
      <c r="B2187" s="290"/>
    </row>
    <row r="2188" ht="16.5" customHeight="1" spans="1:2">
      <c r="A2188" s="289" t="s">
        <v>1772</v>
      </c>
      <c r="B2188" s="290"/>
    </row>
    <row r="2189" ht="16.5" customHeight="1" spans="1:2">
      <c r="A2189" s="289" t="s">
        <v>1773</v>
      </c>
      <c r="B2189" s="290"/>
    </row>
    <row r="2190" ht="16.5" customHeight="1" spans="1:2">
      <c r="A2190" s="289" t="s">
        <v>1774</v>
      </c>
      <c r="B2190" s="290"/>
    </row>
    <row r="2191" ht="16.5" customHeight="1" spans="1:2">
      <c r="A2191" s="289" t="s">
        <v>1775</v>
      </c>
      <c r="B2191" s="290"/>
    </row>
    <row r="2192" ht="16.5" customHeight="1" spans="1:2">
      <c r="A2192" s="289" t="s">
        <v>1776</v>
      </c>
      <c r="B2192" s="290"/>
    </row>
    <row r="2193" ht="16.5" customHeight="1" spans="1:2">
      <c r="A2193" s="289" t="s">
        <v>1777</v>
      </c>
      <c r="B2193" s="290"/>
    </row>
    <row r="2194" ht="16.5" customHeight="1" spans="1:2">
      <c r="A2194" s="289" t="s">
        <v>1778</v>
      </c>
      <c r="B2194" s="290"/>
    </row>
    <row r="2195" ht="16.5" customHeight="1" spans="1:2">
      <c r="A2195" s="289" t="s">
        <v>1779</v>
      </c>
      <c r="B2195" s="290"/>
    </row>
    <row r="2196" ht="16.5" customHeight="1" spans="1:2">
      <c r="A2196" s="289" t="s">
        <v>1780</v>
      </c>
      <c r="B2196" s="290"/>
    </row>
    <row r="2197" ht="16.5" customHeight="1" spans="1:2">
      <c r="A2197" s="289" t="s">
        <v>1781</v>
      </c>
      <c r="B2197" s="290"/>
    </row>
    <row r="2198" ht="16.5" customHeight="1" spans="1:2">
      <c r="A2198" s="291" t="s">
        <v>1782</v>
      </c>
      <c r="B2198" s="290"/>
    </row>
    <row r="2199" ht="16.5" customHeight="1" spans="1:2">
      <c r="A2199" s="289" t="s">
        <v>1151</v>
      </c>
      <c r="B2199" s="290"/>
    </row>
    <row r="2200" ht="16.5" customHeight="1" spans="1:2">
      <c r="A2200" s="289" t="s">
        <v>1152</v>
      </c>
      <c r="B2200" s="290"/>
    </row>
    <row r="2201" ht="16.5" customHeight="1" spans="1:2">
      <c r="A2201" s="289" t="s">
        <v>1141</v>
      </c>
      <c r="B2201" s="290"/>
    </row>
    <row r="2202" ht="16.5" customHeight="1" spans="1:2">
      <c r="A2202" s="289" t="s">
        <v>1783</v>
      </c>
      <c r="B2202" s="290"/>
    </row>
    <row r="2203" ht="16.5" customHeight="1" spans="1:2">
      <c r="A2203" s="289" t="s">
        <v>1784</v>
      </c>
      <c r="B2203" s="290"/>
    </row>
    <row r="2204" ht="16.5" customHeight="1" spans="1:2">
      <c r="A2204" s="289" t="s">
        <v>1785</v>
      </c>
      <c r="B2204" s="290"/>
    </row>
    <row r="2205" ht="16.5" customHeight="1" spans="1:2">
      <c r="A2205" s="289" t="s">
        <v>1786</v>
      </c>
      <c r="B2205" s="290"/>
    </row>
    <row r="2206" ht="16.5" customHeight="1" spans="1:2">
      <c r="A2206" s="289" t="s">
        <v>1787</v>
      </c>
      <c r="B2206" s="290"/>
    </row>
    <row r="2207" ht="16.5" customHeight="1" spans="1:2">
      <c r="A2207" s="289" t="s">
        <v>1788</v>
      </c>
      <c r="B2207" s="290"/>
    </row>
    <row r="2208" ht="16.5" customHeight="1" spans="1:2">
      <c r="A2208" s="289" t="s">
        <v>1789</v>
      </c>
      <c r="B2208" s="290"/>
    </row>
    <row r="2209" ht="16.5" customHeight="1" spans="1:2">
      <c r="A2209" s="289" t="s">
        <v>1790</v>
      </c>
      <c r="B2209" s="290"/>
    </row>
    <row r="2210" ht="16.5" customHeight="1" spans="1:2">
      <c r="A2210" s="289" t="s">
        <v>1791</v>
      </c>
      <c r="B2210" s="290"/>
    </row>
    <row r="2211" ht="16.5" customHeight="1" spans="1:2">
      <c r="A2211" s="289" t="s">
        <v>1792</v>
      </c>
      <c r="B2211" s="290"/>
    </row>
    <row r="2212" ht="16.5" customHeight="1" spans="1:2">
      <c r="A2212" s="289" t="s">
        <v>1273</v>
      </c>
      <c r="B2212" s="290"/>
    </row>
    <row r="2213" ht="16.5" customHeight="1" spans="1:2">
      <c r="A2213" s="289" t="s">
        <v>1793</v>
      </c>
      <c r="B2213" s="290"/>
    </row>
    <row r="2214" ht="16.5" customHeight="1" spans="1:2">
      <c r="A2214" s="289" t="s">
        <v>1794</v>
      </c>
      <c r="B2214" s="290"/>
    </row>
    <row r="2215" ht="16.5" customHeight="1" spans="1:2">
      <c r="A2215" s="289" t="s">
        <v>1795</v>
      </c>
      <c r="B2215" s="290"/>
    </row>
    <row r="2216" ht="16.5" customHeight="1" spans="1:2">
      <c r="A2216" s="289" t="s">
        <v>1796</v>
      </c>
      <c r="B2216" s="290"/>
    </row>
    <row r="2217" ht="16.5" customHeight="1" spans="1:2">
      <c r="A2217" s="289" t="s">
        <v>1797</v>
      </c>
      <c r="B2217" s="290"/>
    </row>
    <row r="2218" ht="16.5" customHeight="1" spans="1:2">
      <c r="A2218" s="289" t="s">
        <v>1798</v>
      </c>
      <c r="B2218" s="290"/>
    </row>
    <row r="2219" ht="16.5" customHeight="1" spans="1:2">
      <c r="A2219" s="289" t="s">
        <v>1799</v>
      </c>
      <c r="B2219" s="290"/>
    </row>
    <row r="2220" ht="16.5" customHeight="1" spans="1:2">
      <c r="A2220" s="289" t="s">
        <v>1800</v>
      </c>
      <c r="B2220" s="290"/>
    </row>
    <row r="2221" ht="16.5" customHeight="1" spans="1:2">
      <c r="A2221" s="289" t="s">
        <v>1801</v>
      </c>
      <c r="B2221" s="290"/>
    </row>
    <row r="2222" ht="16.5" customHeight="1" spans="1:2">
      <c r="A2222" s="289" t="s">
        <v>1802</v>
      </c>
      <c r="B2222" s="290"/>
    </row>
    <row r="2223" ht="16.5" customHeight="1" spans="1:2">
      <c r="A2223" s="291" t="s">
        <v>1803</v>
      </c>
      <c r="B2223" s="290"/>
    </row>
    <row r="2224" ht="16.5" customHeight="1" spans="1:2">
      <c r="A2224" s="289" t="s">
        <v>1151</v>
      </c>
      <c r="B2224" s="290"/>
    </row>
    <row r="2225" ht="16.5" customHeight="1" spans="1:2">
      <c r="A2225" s="289" t="s">
        <v>1152</v>
      </c>
      <c r="B2225" s="290"/>
    </row>
    <row r="2226" ht="16.5" customHeight="1" spans="1:2">
      <c r="A2226" s="289" t="s">
        <v>1141</v>
      </c>
      <c r="B2226" s="290"/>
    </row>
    <row r="2227" ht="16.5" customHeight="1" spans="1:2">
      <c r="A2227" s="289" t="s">
        <v>1804</v>
      </c>
      <c r="B2227" s="290"/>
    </row>
    <row r="2228" ht="16.5" customHeight="1" spans="1:2">
      <c r="A2228" s="289" t="s">
        <v>1805</v>
      </c>
      <c r="B2228" s="290"/>
    </row>
    <row r="2229" ht="16.5" customHeight="1" spans="1:2">
      <c r="A2229" s="289" t="s">
        <v>1806</v>
      </c>
      <c r="B2229" s="290"/>
    </row>
    <row r="2230" ht="16.5" customHeight="1" spans="1:2">
      <c r="A2230" s="289" t="s">
        <v>1807</v>
      </c>
      <c r="B2230" s="290"/>
    </row>
    <row r="2231" ht="16.5" customHeight="1" spans="1:2">
      <c r="A2231" s="289" t="s">
        <v>1808</v>
      </c>
      <c r="B2231" s="290"/>
    </row>
    <row r="2232" ht="16.5" customHeight="1" spans="1:2">
      <c r="A2232" s="289" t="s">
        <v>1809</v>
      </c>
      <c r="B2232" s="290"/>
    </row>
    <row r="2233" ht="16.5" customHeight="1" spans="1:2">
      <c r="A2233" s="289" t="s">
        <v>1810</v>
      </c>
      <c r="B2233" s="290"/>
    </row>
    <row r="2234" ht="16.5" customHeight="1" spans="1:2">
      <c r="A2234" s="289" t="s">
        <v>1811</v>
      </c>
      <c r="B2234" s="290"/>
    </row>
    <row r="2235" ht="16.5" customHeight="1" spans="1:2">
      <c r="A2235" s="289" t="s">
        <v>1812</v>
      </c>
      <c r="B2235" s="290"/>
    </row>
    <row r="2236" ht="16.5" customHeight="1" spans="1:2">
      <c r="A2236" s="289" t="s">
        <v>1813</v>
      </c>
      <c r="B2236" s="290"/>
    </row>
    <row r="2237" ht="16.5" customHeight="1" spans="1:2">
      <c r="A2237" s="289" t="s">
        <v>1814</v>
      </c>
      <c r="B2237" s="290"/>
    </row>
    <row r="2238" ht="16.5" customHeight="1" spans="1:2">
      <c r="A2238" s="289" t="s">
        <v>1815</v>
      </c>
      <c r="B2238" s="290"/>
    </row>
    <row r="2239" ht="16.5" customHeight="1" spans="1:2">
      <c r="A2239" s="289" t="s">
        <v>1816</v>
      </c>
      <c r="B2239" s="290"/>
    </row>
    <row r="2240" ht="16.5" customHeight="1" spans="1:2">
      <c r="A2240" s="289" t="s">
        <v>1817</v>
      </c>
      <c r="B2240" s="290"/>
    </row>
    <row r="2241" ht="16.5" customHeight="1" spans="1:2">
      <c r="A2241" s="289" t="s">
        <v>1818</v>
      </c>
      <c r="B2241" s="290"/>
    </row>
    <row r="2242" ht="16.5" customHeight="1" spans="1:2">
      <c r="A2242" s="289" t="s">
        <v>1819</v>
      </c>
      <c r="B2242" s="290"/>
    </row>
    <row r="2243" ht="16.5" customHeight="1" spans="1:2">
      <c r="A2243" s="289" t="s">
        <v>1820</v>
      </c>
      <c r="B2243" s="290"/>
    </row>
    <row r="2244" ht="16.5" customHeight="1" spans="1:2">
      <c r="A2244" s="289" t="s">
        <v>1821</v>
      </c>
      <c r="B2244" s="290"/>
    </row>
    <row r="2245" ht="16.5" customHeight="1" spans="1:2">
      <c r="A2245" s="289" t="s">
        <v>1794</v>
      </c>
      <c r="B2245" s="290"/>
    </row>
    <row r="2246" ht="16.5" customHeight="1" spans="1:2">
      <c r="A2246" s="289" t="s">
        <v>1822</v>
      </c>
      <c r="B2246" s="290"/>
    </row>
    <row r="2247" ht="16.5" customHeight="1" spans="1:2">
      <c r="A2247" s="289" t="s">
        <v>1823</v>
      </c>
      <c r="B2247" s="290"/>
    </row>
    <row r="2248" ht="16.5" customHeight="1" spans="1:2">
      <c r="A2248" s="289" t="s">
        <v>1824</v>
      </c>
      <c r="B2248" s="290"/>
    </row>
    <row r="2249" ht="16.5" customHeight="1" spans="1:2">
      <c r="A2249" s="291" t="s">
        <v>1825</v>
      </c>
      <c r="B2249" s="290"/>
    </row>
    <row r="2250" ht="16.5" customHeight="1" spans="1:2">
      <c r="A2250" s="289" t="s">
        <v>1151</v>
      </c>
      <c r="B2250" s="290"/>
    </row>
    <row r="2251" ht="16.5" customHeight="1" spans="1:2">
      <c r="A2251" s="289" t="s">
        <v>1152</v>
      </c>
      <c r="B2251" s="290"/>
    </row>
    <row r="2252" ht="16.5" customHeight="1" spans="1:2">
      <c r="A2252" s="289" t="s">
        <v>1141</v>
      </c>
      <c r="B2252" s="290"/>
    </row>
    <row r="2253" ht="16.5" customHeight="1" spans="1:2">
      <c r="A2253" s="289" t="s">
        <v>1826</v>
      </c>
      <c r="B2253" s="290"/>
    </row>
    <row r="2254" ht="16.5" customHeight="1" spans="1:2">
      <c r="A2254" s="289" t="s">
        <v>1827</v>
      </c>
      <c r="B2254" s="290"/>
    </row>
    <row r="2255" ht="16.5" customHeight="1" spans="1:2">
      <c r="A2255" s="289" t="s">
        <v>1828</v>
      </c>
      <c r="B2255" s="290"/>
    </row>
    <row r="2256" ht="16.5" customHeight="1" spans="1:2">
      <c r="A2256" s="289" t="s">
        <v>1829</v>
      </c>
      <c r="B2256" s="290"/>
    </row>
    <row r="2257" ht="16.5" customHeight="1" spans="1:2">
      <c r="A2257" s="289" t="s">
        <v>1830</v>
      </c>
      <c r="B2257" s="290"/>
    </row>
    <row r="2258" ht="16.5" customHeight="1" spans="1:2">
      <c r="A2258" s="289" t="s">
        <v>1831</v>
      </c>
      <c r="B2258" s="290"/>
    </row>
    <row r="2259" ht="16.5" customHeight="1" spans="1:2">
      <c r="A2259" s="289" t="s">
        <v>1832</v>
      </c>
      <c r="B2259" s="290"/>
    </row>
    <row r="2260" ht="16.5" customHeight="1" spans="1:2">
      <c r="A2260" s="291" t="s">
        <v>1833</v>
      </c>
      <c r="B2260" s="290"/>
    </row>
    <row r="2261" ht="16.5" customHeight="1" spans="1:2">
      <c r="A2261" s="289" t="s">
        <v>1151</v>
      </c>
      <c r="B2261" s="290"/>
    </row>
    <row r="2262" ht="16.5" customHeight="1" spans="1:2">
      <c r="A2262" s="289" t="s">
        <v>1152</v>
      </c>
      <c r="B2262" s="290"/>
    </row>
    <row r="2263" ht="16.5" customHeight="1" spans="1:2">
      <c r="A2263" s="289" t="s">
        <v>1141</v>
      </c>
      <c r="B2263" s="290"/>
    </row>
    <row r="2264" ht="16.5" customHeight="1" spans="1:2">
      <c r="A2264" s="289" t="s">
        <v>1834</v>
      </c>
      <c r="B2264" s="290"/>
    </row>
    <row r="2265" ht="16.5" customHeight="1" spans="1:2">
      <c r="A2265" s="289" t="s">
        <v>1835</v>
      </c>
      <c r="B2265" s="290"/>
    </row>
    <row r="2266" ht="16.5" customHeight="1" spans="1:2">
      <c r="A2266" s="289" t="s">
        <v>1836</v>
      </c>
      <c r="B2266" s="290"/>
    </row>
    <row r="2267" ht="16.5" customHeight="1" spans="1:2">
      <c r="A2267" s="289" t="s">
        <v>1837</v>
      </c>
      <c r="B2267" s="290"/>
    </row>
    <row r="2268" ht="16.5" customHeight="1" spans="1:2">
      <c r="A2268" s="289" t="s">
        <v>1838</v>
      </c>
      <c r="B2268" s="290"/>
    </row>
    <row r="2269" ht="16.5" customHeight="1" spans="1:2">
      <c r="A2269" s="289" t="s">
        <v>1839</v>
      </c>
      <c r="B2269" s="290"/>
    </row>
    <row r="2270" ht="16.5" customHeight="1" spans="1:2">
      <c r="A2270" s="289" t="s">
        <v>1840</v>
      </c>
      <c r="B2270" s="290"/>
    </row>
    <row r="2271" ht="16.5" customHeight="1" spans="1:2">
      <c r="A2271" s="291" t="s">
        <v>1841</v>
      </c>
      <c r="B2271" s="290"/>
    </row>
    <row r="2272" ht="16.5" customHeight="1" spans="1:2">
      <c r="A2272" s="289" t="s">
        <v>1366</v>
      </c>
      <c r="B2272" s="290"/>
    </row>
    <row r="2273" ht="16.5" customHeight="1" spans="1:2">
      <c r="A2273" s="289" t="s">
        <v>1842</v>
      </c>
      <c r="B2273" s="290"/>
    </row>
    <row r="2274" ht="16.5" customHeight="1" spans="1:2">
      <c r="A2274" s="289" t="s">
        <v>1843</v>
      </c>
      <c r="B2274" s="290"/>
    </row>
    <row r="2275" ht="16.5" customHeight="1" spans="1:2">
      <c r="A2275" s="289" t="s">
        <v>1844</v>
      </c>
      <c r="B2275" s="290"/>
    </row>
    <row r="2276" ht="16.5" customHeight="1" spans="1:2">
      <c r="A2276" s="289" t="s">
        <v>1845</v>
      </c>
      <c r="B2276" s="290"/>
    </row>
    <row r="2277" ht="16.5" customHeight="1" spans="1:2">
      <c r="A2277" s="291" t="s">
        <v>1846</v>
      </c>
      <c r="B2277" s="290"/>
    </row>
    <row r="2278" ht="16.5" customHeight="1" spans="1:2">
      <c r="A2278" s="289" t="s">
        <v>1847</v>
      </c>
      <c r="B2278" s="290"/>
    </row>
    <row r="2279" ht="16.5" customHeight="1" spans="1:2">
      <c r="A2279" s="289" t="s">
        <v>1848</v>
      </c>
      <c r="B2279" s="290"/>
    </row>
    <row r="2280" ht="16.5" customHeight="1" spans="1:2">
      <c r="A2280" s="289" t="s">
        <v>1849</v>
      </c>
      <c r="B2280" s="290"/>
    </row>
    <row r="2281" ht="16.5" customHeight="1" spans="1:2">
      <c r="A2281" s="289" t="s">
        <v>1850</v>
      </c>
      <c r="B2281" s="290"/>
    </row>
    <row r="2282" ht="16.5" customHeight="1" spans="1:2">
      <c r="A2282" s="289" t="s">
        <v>1851</v>
      </c>
      <c r="B2282" s="290"/>
    </row>
    <row r="2283" ht="16.5" customHeight="1" spans="1:2">
      <c r="A2283" s="289" t="s">
        <v>1852</v>
      </c>
      <c r="B2283" s="290"/>
    </row>
    <row r="2284" ht="16.5" customHeight="1" spans="1:2">
      <c r="A2284" s="291" t="s">
        <v>1853</v>
      </c>
      <c r="B2284" s="290"/>
    </row>
    <row r="2285" ht="16.5" customHeight="1" spans="1:2">
      <c r="A2285" s="289" t="s">
        <v>1854</v>
      </c>
      <c r="B2285" s="290"/>
    </row>
    <row r="2286" ht="16.5" customHeight="1" spans="1:2">
      <c r="A2286" s="289" t="s">
        <v>1855</v>
      </c>
      <c r="B2286" s="290"/>
    </row>
    <row r="2287" ht="16.5" customHeight="1" spans="1:2">
      <c r="A2287" s="289" t="s">
        <v>1856</v>
      </c>
      <c r="B2287" s="290"/>
    </row>
    <row r="2288" ht="16.5" customHeight="1" spans="1:2">
      <c r="A2288" s="289" t="s">
        <v>1857</v>
      </c>
      <c r="B2288" s="290"/>
    </row>
    <row r="2289" ht="16.5" customHeight="1" spans="1:2">
      <c r="A2289" s="289" t="s">
        <v>1858</v>
      </c>
      <c r="B2289" s="290"/>
    </row>
    <row r="2290" ht="16.5" customHeight="1" spans="1:2">
      <c r="A2290" s="289" t="s">
        <v>1859</v>
      </c>
      <c r="B2290" s="290"/>
    </row>
    <row r="2291" ht="16.5" customHeight="1" spans="1:2">
      <c r="A2291" s="291" t="s">
        <v>1860</v>
      </c>
      <c r="B2291" s="290"/>
    </row>
    <row r="2292" ht="16.5" customHeight="1" spans="1:2">
      <c r="A2292" s="289" t="s">
        <v>1861</v>
      </c>
      <c r="B2292" s="290"/>
    </row>
    <row r="2293" ht="16.5" customHeight="1" spans="1:2">
      <c r="A2293" s="289" t="s">
        <v>1862</v>
      </c>
      <c r="B2293" s="290"/>
    </row>
    <row r="2294" ht="16.5" customHeight="1" spans="1:2">
      <c r="A2294" s="291" t="s">
        <v>1863</v>
      </c>
      <c r="B2294" s="290"/>
    </row>
    <row r="2295" ht="16.5" customHeight="1" spans="1:2">
      <c r="A2295" s="289" t="s">
        <v>1552</v>
      </c>
      <c r="B2295" s="290"/>
    </row>
    <row r="2296" ht="16.5" customHeight="1" spans="1:2">
      <c r="A2296" s="289" t="s">
        <v>1864</v>
      </c>
      <c r="B2296" s="290"/>
    </row>
    <row r="2297" ht="16.5" customHeight="1" spans="1:2">
      <c r="A2297" s="289" t="s">
        <v>1865</v>
      </c>
      <c r="B2297" s="290"/>
    </row>
    <row r="2298" ht="16.5" customHeight="1" spans="1:2">
      <c r="A2298" s="289" t="s">
        <v>1866</v>
      </c>
      <c r="B2298" s="290"/>
    </row>
    <row r="2299" ht="16.5" customHeight="1" spans="1:2">
      <c r="A2299" s="291" t="s">
        <v>1867</v>
      </c>
      <c r="B2299" s="290"/>
    </row>
    <row r="2300" ht="16.5" customHeight="1" spans="1:2">
      <c r="A2300" s="289" t="s">
        <v>1552</v>
      </c>
      <c r="B2300" s="290"/>
    </row>
    <row r="2301" ht="16.5" customHeight="1" spans="1:2">
      <c r="A2301" s="289" t="s">
        <v>1864</v>
      </c>
      <c r="B2301" s="290"/>
    </row>
    <row r="2302" ht="16.5" customHeight="1" spans="1:2">
      <c r="A2302" s="289" t="s">
        <v>1868</v>
      </c>
      <c r="B2302" s="290"/>
    </row>
    <row r="2303" ht="16.5" customHeight="1" spans="1:2">
      <c r="A2303" s="289" t="s">
        <v>1869</v>
      </c>
      <c r="B2303" s="290"/>
    </row>
    <row r="2304" ht="16.5" customHeight="1" spans="1:2">
      <c r="A2304" s="291" t="s">
        <v>1870</v>
      </c>
      <c r="B2304" s="290"/>
    </row>
    <row r="2305" ht="16.5" customHeight="1" spans="1:2">
      <c r="A2305" s="289" t="s">
        <v>1826</v>
      </c>
      <c r="B2305" s="290"/>
    </row>
    <row r="2306" ht="16.5" customHeight="1" spans="1:2">
      <c r="A2306" s="289" t="s">
        <v>1871</v>
      </c>
      <c r="B2306" s="290"/>
    </row>
    <row r="2307" ht="16.5" customHeight="1" spans="1:2">
      <c r="A2307" s="289" t="s">
        <v>1872</v>
      </c>
      <c r="B2307" s="290"/>
    </row>
    <row r="2308" ht="16.5" customHeight="1" spans="1:2">
      <c r="A2308" s="289" t="s">
        <v>1873</v>
      </c>
      <c r="B2308" s="290"/>
    </row>
    <row r="2309" ht="16.5" customHeight="1" spans="1:2">
      <c r="A2309" s="291" t="s">
        <v>1874</v>
      </c>
      <c r="B2309" s="290"/>
    </row>
    <row r="2310" ht="16.5" customHeight="1" spans="1:2">
      <c r="A2310" s="289" t="s">
        <v>1552</v>
      </c>
      <c r="B2310" s="290"/>
    </row>
    <row r="2311" ht="16.5" customHeight="1" spans="1:2">
      <c r="A2311" s="289" t="s">
        <v>1875</v>
      </c>
      <c r="B2311" s="290"/>
    </row>
    <row r="2312" ht="16.5" customHeight="1" spans="1:2">
      <c r="A2312" s="291" t="s">
        <v>1876</v>
      </c>
      <c r="B2312" s="290"/>
    </row>
    <row r="2313" ht="16.5" customHeight="1" spans="1:2">
      <c r="A2313" s="289" t="s">
        <v>1826</v>
      </c>
      <c r="B2313" s="290"/>
    </row>
    <row r="2314" ht="16.5" customHeight="1" spans="1:2">
      <c r="A2314" s="289" t="s">
        <v>1871</v>
      </c>
      <c r="B2314" s="290"/>
    </row>
    <row r="2315" ht="16.5" customHeight="1" spans="1:2">
      <c r="A2315" s="289" t="s">
        <v>1872</v>
      </c>
      <c r="B2315" s="290"/>
    </row>
    <row r="2316" ht="16.5" customHeight="1" spans="1:2">
      <c r="A2316" s="289" t="s">
        <v>1877</v>
      </c>
      <c r="B2316" s="290"/>
    </row>
    <row r="2317" ht="16.5" customHeight="1" spans="1:2">
      <c r="A2317" s="291" t="s">
        <v>1878</v>
      </c>
      <c r="B2317" s="290"/>
    </row>
    <row r="2318" ht="16.5" customHeight="1" spans="1:2">
      <c r="A2318" s="289" t="s">
        <v>1879</v>
      </c>
      <c r="B2318" s="290"/>
    </row>
    <row r="2319" ht="16.5" customHeight="1" spans="1:2">
      <c r="A2319" s="289" t="s">
        <v>1878</v>
      </c>
      <c r="B2319" s="290"/>
    </row>
    <row r="2320" ht="16.5" customHeight="1" spans="1:2">
      <c r="A2320" s="292" t="s">
        <v>72</v>
      </c>
      <c r="B2320" s="290"/>
    </row>
    <row r="2321" ht="16.5" customHeight="1" spans="1:2">
      <c r="A2321" s="291" t="s">
        <v>1880</v>
      </c>
      <c r="B2321" s="290"/>
    </row>
    <row r="2322" ht="16.5" customHeight="1" spans="1:2">
      <c r="A2322" s="289" t="s">
        <v>1151</v>
      </c>
      <c r="B2322" s="290"/>
    </row>
    <row r="2323" ht="16.5" customHeight="1" spans="1:2">
      <c r="A2323" s="289" t="s">
        <v>1152</v>
      </c>
      <c r="B2323" s="290"/>
    </row>
    <row r="2324" ht="16.5" customHeight="1" spans="1:2">
      <c r="A2324" s="289" t="s">
        <v>1141</v>
      </c>
      <c r="B2324" s="290"/>
    </row>
    <row r="2325" ht="16.5" customHeight="1" spans="1:2">
      <c r="A2325" s="289" t="s">
        <v>1881</v>
      </c>
      <c r="B2325" s="290"/>
    </row>
    <row r="2326" ht="16.5" customHeight="1" spans="1:2">
      <c r="A2326" s="289" t="s">
        <v>1882</v>
      </c>
      <c r="B2326" s="290"/>
    </row>
    <row r="2327" ht="16.5" customHeight="1" spans="1:2">
      <c r="A2327" s="289" t="s">
        <v>1883</v>
      </c>
      <c r="B2327" s="290"/>
    </row>
    <row r="2328" ht="16.5" customHeight="1" spans="1:2">
      <c r="A2328" s="289" t="s">
        <v>1884</v>
      </c>
      <c r="B2328" s="290"/>
    </row>
    <row r="2329" ht="16.5" customHeight="1" spans="1:2">
      <c r="A2329" s="289" t="s">
        <v>1885</v>
      </c>
      <c r="B2329" s="290"/>
    </row>
    <row r="2330" ht="16.5" customHeight="1" spans="1:2">
      <c r="A2330" s="289" t="s">
        <v>1886</v>
      </c>
      <c r="B2330" s="290"/>
    </row>
    <row r="2331" ht="16.5" customHeight="1" spans="1:2">
      <c r="A2331" s="289" t="s">
        <v>1887</v>
      </c>
      <c r="B2331" s="290"/>
    </row>
    <row r="2332" ht="16.5" customHeight="1" spans="1:2">
      <c r="A2332" s="289" t="s">
        <v>1888</v>
      </c>
      <c r="B2332" s="290"/>
    </row>
    <row r="2333" ht="16.5" customHeight="1" spans="1:2">
      <c r="A2333" s="289" t="s">
        <v>1889</v>
      </c>
      <c r="B2333" s="290"/>
    </row>
    <row r="2334" ht="16.5" customHeight="1" spans="1:2">
      <c r="A2334" s="289" t="s">
        <v>1890</v>
      </c>
      <c r="B2334" s="290"/>
    </row>
    <row r="2335" ht="16.5" customHeight="1" spans="1:2">
      <c r="A2335" s="289" t="s">
        <v>1891</v>
      </c>
      <c r="B2335" s="290"/>
    </row>
    <row r="2336" ht="16.5" customHeight="1" spans="1:2">
      <c r="A2336" s="289" t="s">
        <v>1892</v>
      </c>
      <c r="B2336" s="290"/>
    </row>
    <row r="2337" ht="16.5" customHeight="1" spans="1:2">
      <c r="A2337" s="289" t="s">
        <v>1893</v>
      </c>
      <c r="B2337" s="290"/>
    </row>
    <row r="2338" ht="16.5" customHeight="1" spans="1:2">
      <c r="A2338" s="289" t="s">
        <v>1894</v>
      </c>
      <c r="B2338" s="290"/>
    </row>
    <row r="2339" ht="16.5" customHeight="1" spans="1:2">
      <c r="A2339" s="289" t="s">
        <v>1895</v>
      </c>
      <c r="B2339" s="290"/>
    </row>
    <row r="2340" ht="16.5" customHeight="1" spans="1:2">
      <c r="A2340" s="289" t="s">
        <v>1896</v>
      </c>
      <c r="B2340" s="290"/>
    </row>
    <row r="2341" ht="16.5" customHeight="1" spans="1:2">
      <c r="A2341" s="289" t="s">
        <v>1897</v>
      </c>
      <c r="B2341" s="290"/>
    </row>
    <row r="2342" ht="16.5" customHeight="1" spans="1:2">
      <c r="A2342" s="289" t="s">
        <v>1898</v>
      </c>
      <c r="B2342" s="290"/>
    </row>
    <row r="2343" ht="16.5" customHeight="1" spans="1:2">
      <c r="A2343" s="289" t="s">
        <v>1899</v>
      </c>
      <c r="B2343" s="290"/>
    </row>
    <row r="2344" ht="16.5" customHeight="1" spans="1:2">
      <c r="A2344" s="291" t="s">
        <v>1900</v>
      </c>
      <c r="B2344" s="290"/>
    </row>
    <row r="2345" ht="16.5" customHeight="1" spans="1:2">
      <c r="A2345" s="289" t="s">
        <v>1151</v>
      </c>
      <c r="B2345" s="290"/>
    </row>
    <row r="2346" ht="16.5" customHeight="1" spans="1:2">
      <c r="A2346" s="289" t="s">
        <v>1152</v>
      </c>
      <c r="B2346" s="290"/>
    </row>
    <row r="2347" ht="16.5" customHeight="1" spans="1:2">
      <c r="A2347" s="289" t="s">
        <v>1141</v>
      </c>
      <c r="B2347" s="290"/>
    </row>
    <row r="2348" ht="16.5" customHeight="1" spans="1:2">
      <c r="A2348" s="289" t="s">
        <v>1901</v>
      </c>
      <c r="B2348" s="290"/>
    </row>
    <row r="2349" ht="16.5" customHeight="1" spans="1:2">
      <c r="A2349" s="289" t="s">
        <v>1902</v>
      </c>
      <c r="B2349" s="290"/>
    </row>
    <row r="2350" ht="16.5" customHeight="1" spans="1:2">
      <c r="A2350" s="289" t="s">
        <v>1903</v>
      </c>
      <c r="B2350" s="290"/>
    </row>
    <row r="2351" ht="16.5" customHeight="1" spans="1:2">
      <c r="A2351" s="289" t="s">
        <v>1904</v>
      </c>
      <c r="B2351" s="290"/>
    </row>
    <row r="2352" ht="16.5" customHeight="1" spans="1:2">
      <c r="A2352" s="289" t="s">
        <v>1905</v>
      </c>
      <c r="B2352" s="290"/>
    </row>
    <row r="2353" ht="16.5" customHeight="1" spans="1:2">
      <c r="A2353" s="289" t="s">
        <v>1906</v>
      </c>
      <c r="B2353" s="290"/>
    </row>
    <row r="2354" ht="16.5" customHeight="1" spans="1:2">
      <c r="A2354" s="291" t="s">
        <v>1907</v>
      </c>
      <c r="B2354" s="290"/>
    </row>
    <row r="2355" ht="16.5" customHeight="1" spans="1:2">
      <c r="A2355" s="289" t="s">
        <v>1151</v>
      </c>
      <c r="B2355" s="290"/>
    </row>
    <row r="2356" ht="16.5" customHeight="1" spans="1:2">
      <c r="A2356" s="289" t="s">
        <v>1152</v>
      </c>
      <c r="B2356" s="290"/>
    </row>
    <row r="2357" ht="16.5" customHeight="1" spans="1:2">
      <c r="A2357" s="289" t="s">
        <v>1141</v>
      </c>
      <c r="B2357" s="290"/>
    </row>
    <row r="2358" ht="16.5" customHeight="1" spans="1:2">
      <c r="A2358" s="289" t="s">
        <v>1908</v>
      </c>
      <c r="B2358" s="290"/>
    </row>
    <row r="2359" ht="16.5" customHeight="1" spans="1:2">
      <c r="A2359" s="289" t="s">
        <v>1909</v>
      </c>
      <c r="B2359" s="290"/>
    </row>
    <row r="2360" ht="16.5" customHeight="1" spans="1:2">
      <c r="A2360" s="289" t="s">
        <v>1910</v>
      </c>
      <c r="B2360" s="290"/>
    </row>
    <row r="2361" ht="16.5" customHeight="1" spans="1:2">
      <c r="A2361" s="289" t="s">
        <v>1911</v>
      </c>
      <c r="B2361" s="290"/>
    </row>
    <row r="2362" ht="16.5" customHeight="1" spans="1:2">
      <c r="A2362" s="289" t="s">
        <v>1912</v>
      </c>
      <c r="B2362" s="290"/>
    </row>
    <row r="2363" ht="16.5" customHeight="1" spans="1:2">
      <c r="A2363" s="289" t="s">
        <v>1913</v>
      </c>
      <c r="B2363" s="290"/>
    </row>
    <row r="2364" ht="16.5" customHeight="1" spans="1:2">
      <c r="A2364" s="291" t="s">
        <v>1914</v>
      </c>
      <c r="B2364" s="290"/>
    </row>
    <row r="2365" ht="16.5" customHeight="1" spans="1:2">
      <c r="A2365" s="289" t="s">
        <v>1915</v>
      </c>
      <c r="B2365" s="290"/>
    </row>
    <row r="2366" ht="16.5" customHeight="1" spans="1:2">
      <c r="A2366" s="289" t="s">
        <v>1916</v>
      </c>
      <c r="B2366" s="290"/>
    </row>
    <row r="2367" ht="16.5" customHeight="1" spans="1:2">
      <c r="A2367" s="289" t="s">
        <v>1917</v>
      </c>
      <c r="B2367" s="290"/>
    </row>
    <row r="2368" ht="16.5" customHeight="1" spans="1:2">
      <c r="A2368" s="289" t="s">
        <v>1918</v>
      </c>
      <c r="B2368" s="290"/>
    </row>
    <row r="2369" ht="16.5" customHeight="1" spans="1:2">
      <c r="A2369" s="291" t="s">
        <v>1919</v>
      </c>
      <c r="B2369" s="290"/>
    </row>
    <row r="2370" ht="16.5" customHeight="1" spans="1:2">
      <c r="A2370" s="289" t="s">
        <v>1151</v>
      </c>
      <c r="B2370" s="290"/>
    </row>
    <row r="2371" ht="16.5" customHeight="1" spans="1:2">
      <c r="A2371" s="289" t="s">
        <v>1152</v>
      </c>
      <c r="B2371" s="290"/>
    </row>
    <row r="2372" ht="16.5" customHeight="1" spans="1:2">
      <c r="A2372" s="289" t="s">
        <v>1141</v>
      </c>
      <c r="B2372" s="290"/>
    </row>
    <row r="2373" ht="16.5" customHeight="1" spans="1:2">
      <c r="A2373" s="289" t="s">
        <v>1905</v>
      </c>
      <c r="B2373" s="290"/>
    </row>
    <row r="2374" ht="16.5" customHeight="1" spans="1:2">
      <c r="A2374" s="289" t="s">
        <v>1920</v>
      </c>
      <c r="B2374" s="290"/>
    </row>
    <row r="2375" ht="16.5" customHeight="1" spans="1:2">
      <c r="A2375" s="289" t="s">
        <v>1921</v>
      </c>
      <c r="B2375" s="290"/>
    </row>
    <row r="2376" ht="16.5" customHeight="1" spans="1:2">
      <c r="A2376" s="291" t="s">
        <v>1922</v>
      </c>
      <c r="B2376" s="290"/>
    </row>
    <row r="2377" ht="16.5" customHeight="1" spans="1:2">
      <c r="A2377" s="289" t="s">
        <v>1923</v>
      </c>
      <c r="B2377" s="290"/>
    </row>
    <row r="2378" ht="16.5" customHeight="1" spans="1:2">
      <c r="A2378" s="289" t="s">
        <v>1924</v>
      </c>
      <c r="B2378" s="290"/>
    </row>
    <row r="2379" ht="16.5" customHeight="1" spans="1:2">
      <c r="A2379" s="289" t="s">
        <v>1925</v>
      </c>
      <c r="B2379" s="290"/>
    </row>
    <row r="2380" ht="16.5" customHeight="1" spans="1:2">
      <c r="A2380" s="289" t="s">
        <v>1926</v>
      </c>
      <c r="B2380" s="290"/>
    </row>
    <row r="2381" ht="16.5" customHeight="1" spans="1:2">
      <c r="A2381" s="291" t="s">
        <v>1927</v>
      </c>
      <c r="B2381" s="290"/>
    </row>
    <row r="2382" ht="16.5" customHeight="1" spans="1:2">
      <c r="A2382" s="289" t="s">
        <v>1881</v>
      </c>
      <c r="B2382" s="290"/>
    </row>
    <row r="2383" ht="16.5" customHeight="1" spans="1:2">
      <c r="A2383" s="289" t="s">
        <v>1882</v>
      </c>
      <c r="B2383" s="290"/>
    </row>
    <row r="2384" ht="16.5" customHeight="1" spans="1:2">
      <c r="A2384" s="289" t="s">
        <v>1928</v>
      </c>
      <c r="B2384" s="290"/>
    </row>
    <row r="2385" ht="16.5" customHeight="1" spans="1:2">
      <c r="A2385" s="289" t="s">
        <v>1929</v>
      </c>
      <c r="B2385" s="290"/>
    </row>
    <row r="2386" ht="16.5" customHeight="1" spans="1:2">
      <c r="A2386" s="291" t="s">
        <v>1930</v>
      </c>
      <c r="B2386" s="290"/>
    </row>
    <row r="2387" ht="16.5" customHeight="1" spans="1:2">
      <c r="A2387" s="289" t="s">
        <v>1928</v>
      </c>
      <c r="B2387" s="290"/>
    </row>
    <row r="2388" ht="16.5" customHeight="1" spans="1:2">
      <c r="A2388" s="289" t="s">
        <v>1931</v>
      </c>
      <c r="B2388" s="290"/>
    </row>
    <row r="2389" ht="16.5" customHeight="1" spans="1:2">
      <c r="A2389" s="289" t="s">
        <v>1932</v>
      </c>
      <c r="B2389" s="290"/>
    </row>
    <row r="2390" ht="16.5" customHeight="1" spans="1:2">
      <c r="A2390" s="289" t="s">
        <v>1933</v>
      </c>
      <c r="B2390" s="290"/>
    </row>
    <row r="2391" ht="16.5" customHeight="1" spans="1:2">
      <c r="A2391" s="291" t="s">
        <v>1934</v>
      </c>
      <c r="B2391" s="290"/>
    </row>
    <row r="2392" ht="16.5" customHeight="1" spans="1:2">
      <c r="A2392" s="289" t="s">
        <v>1888</v>
      </c>
      <c r="B2392" s="290"/>
    </row>
    <row r="2393" ht="16.5" customHeight="1" spans="1:2">
      <c r="A2393" s="289" t="s">
        <v>1935</v>
      </c>
      <c r="B2393" s="290"/>
    </row>
    <row r="2394" ht="16.5" customHeight="1" spans="1:2">
      <c r="A2394" s="289" t="s">
        <v>1936</v>
      </c>
      <c r="B2394" s="290"/>
    </row>
    <row r="2395" ht="16.5" customHeight="1" spans="1:2">
      <c r="A2395" s="289" t="s">
        <v>1937</v>
      </c>
      <c r="B2395" s="290"/>
    </row>
    <row r="2396" ht="16.5" customHeight="1" spans="1:2">
      <c r="A2396" s="291" t="s">
        <v>1938</v>
      </c>
      <c r="B2396" s="290"/>
    </row>
    <row r="2397" ht="16.5" customHeight="1" spans="1:2">
      <c r="A2397" s="289" t="s">
        <v>1939</v>
      </c>
      <c r="B2397" s="290"/>
    </row>
    <row r="2398" ht="16.5" customHeight="1" spans="1:2">
      <c r="A2398" s="289" t="s">
        <v>1940</v>
      </c>
      <c r="B2398" s="290"/>
    </row>
    <row r="2399" ht="16.5" customHeight="1" spans="1:2">
      <c r="A2399" s="289" t="s">
        <v>1941</v>
      </c>
      <c r="B2399" s="290"/>
    </row>
    <row r="2400" ht="16.5" customHeight="1" spans="1:2">
      <c r="A2400" s="289" t="s">
        <v>1942</v>
      </c>
      <c r="B2400" s="290"/>
    </row>
    <row r="2401" ht="16.5" customHeight="1" spans="1:2">
      <c r="A2401" s="289" t="s">
        <v>1943</v>
      </c>
      <c r="B2401" s="290"/>
    </row>
    <row r="2402" ht="16.5" customHeight="1" spans="1:2">
      <c r="A2402" s="289" t="s">
        <v>1944</v>
      </c>
      <c r="B2402" s="290"/>
    </row>
    <row r="2403" ht="16.5" customHeight="1" spans="1:2">
      <c r="A2403" s="289" t="s">
        <v>1945</v>
      </c>
      <c r="B2403" s="290"/>
    </row>
    <row r="2404" ht="16.5" customHeight="1" spans="1:2">
      <c r="A2404" s="289" t="s">
        <v>1946</v>
      </c>
      <c r="B2404" s="290"/>
    </row>
    <row r="2405" ht="16.5" customHeight="1" spans="1:2">
      <c r="A2405" s="291" t="s">
        <v>1947</v>
      </c>
      <c r="B2405" s="290"/>
    </row>
    <row r="2406" ht="16.5" customHeight="1" spans="1:2">
      <c r="A2406" s="289" t="s">
        <v>1948</v>
      </c>
      <c r="B2406" s="290"/>
    </row>
    <row r="2407" ht="16.5" customHeight="1" spans="1:2">
      <c r="A2407" s="289" t="s">
        <v>1949</v>
      </c>
      <c r="B2407" s="290"/>
    </row>
    <row r="2408" ht="16.5" customHeight="1" spans="1:2">
      <c r="A2408" s="289" t="s">
        <v>1950</v>
      </c>
      <c r="B2408" s="290"/>
    </row>
    <row r="2409" ht="16.5" customHeight="1" spans="1:2">
      <c r="A2409" s="289" t="s">
        <v>1951</v>
      </c>
      <c r="B2409" s="290"/>
    </row>
    <row r="2410" ht="16.5" customHeight="1" spans="1:2">
      <c r="A2410" s="289" t="s">
        <v>1952</v>
      </c>
      <c r="B2410" s="290"/>
    </row>
    <row r="2411" ht="16.5" customHeight="1" spans="1:2">
      <c r="A2411" s="289" t="s">
        <v>1953</v>
      </c>
      <c r="B2411" s="290"/>
    </row>
    <row r="2412" ht="16.5" customHeight="1" spans="1:2">
      <c r="A2412" s="291" t="s">
        <v>1954</v>
      </c>
      <c r="B2412" s="290"/>
    </row>
    <row r="2413" ht="16.5" customHeight="1" spans="1:2">
      <c r="A2413" s="289" t="s">
        <v>1955</v>
      </c>
      <c r="B2413" s="290"/>
    </row>
    <row r="2414" ht="16.5" customHeight="1" spans="1:2">
      <c r="A2414" s="289" t="s">
        <v>1909</v>
      </c>
      <c r="B2414" s="290"/>
    </row>
    <row r="2415" ht="16.5" customHeight="1" spans="1:2">
      <c r="A2415" s="289" t="s">
        <v>1956</v>
      </c>
      <c r="B2415" s="290"/>
    </row>
    <row r="2416" ht="16.5" customHeight="1" spans="1:2">
      <c r="A2416" s="289" t="s">
        <v>1957</v>
      </c>
      <c r="B2416" s="290"/>
    </row>
    <row r="2417" ht="16.5" customHeight="1" spans="1:2">
      <c r="A2417" s="289" t="s">
        <v>1958</v>
      </c>
      <c r="B2417" s="290"/>
    </row>
    <row r="2418" ht="16.5" customHeight="1" spans="1:2">
      <c r="A2418" s="289" t="s">
        <v>1959</v>
      </c>
      <c r="B2418" s="290"/>
    </row>
    <row r="2419" ht="16.5" customHeight="1" spans="1:2">
      <c r="A2419" s="289" t="s">
        <v>1960</v>
      </c>
      <c r="B2419" s="290"/>
    </row>
    <row r="2420" ht="16.5" customHeight="1" spans="1:2">
      <c r="A2420" s="289" t="s">
        <v>1961</v>
      </c>
      <c r="B2420" s="290"/>
    </row>
    <row r="2421" ht="16.5" customHeight="1" spans="1:2">
      <c r="A2421" s="291" t="s">
        <v>1962</v>
      </c>
      <c r="B2421" s="290"/>
    </row>
    <row r="2422" ht="16.5" customHeight="1" spans="1:2">
      <c r="A2422" s="289" t="s">
        <v>1881</v>
      </c>
      <c r="B2422" s="290"/>
    </row>
    <row r="2423" ht="16.5" customHeight="1" spans="1:2">
      <c r="A2423" s="289" t="s">
        <v>1963</v>
      </c>
      <c r="B2423" s="290"/>
    </row>
    <row r="2424" ht="16.5" customHeight="1" spans="1:2">
      <c r="A2424" s="291" t="s">
        <v>1964</v>
      </c>
      <c r="B2424" s="290"/>
    </row>
    <row r="2425" ht="16.5" customHeight="1" spans="1:2">
      <c r="A2425" s="289" t="s">
        <v>1881</v>
      </c>
      <c r="B2425" s="290"/>
    </row>
    <row r="2426" ht="16.5" customHeight="1" spans="1:2">
      <c r="A2426" s="289" t="s">
        <v>1965</v>
      </c>
      <c r="B2426" s="290"/>
    </row>
    <row r="2427" ht="16.5" customHeight="1" spans="1:2">
      <c r="A2427" s="291" t="s">
        <v>1966</v>
      </c>
      <c r="B2427" s="290"/>
    </row>
    <row r="2428" ht="16.5" customHeight="1" spans="1:2">
      <c r="A2428" s="291" t="s">
        <v>1967</v>
      </c>
      <c r="B2428" s="290"/>
    </row>
    <row r="2429" ht="16.5" customHeight="1" spans="1:2">
      <c r="A2429" s="289" t="s">
        <v>1888</v>
      </c>
      <c r="B2429" s="290"/>
    </row>
    <row r="2430" ht="16.5" customHeight="1" spans="1:2">
      <c r="A2430" s="289" t="s">
        <v>1936</v>
      </c>
      <c r="B2430" s="290"/>
    </row>
    <row r="2431" ht="16.5" customHeight="1" spans="1:2">
      <c r="A2431" s="289" t="s">
        <v>1968</v>
      </c>
      <c r="B2431" s="290"/>
    </row>
    <row r="2432" ht="16.5" customHeight="1" spans="1:2">
      <c r="A2432" s="291" t="s">
        <v>1969</v>
      </c>
      <c r="B2432" s="290"/>
    </row>
    <row r="2433" ht="16.5" customHeight="1" spans="1:2">
      <c r="A2433" s="289" t="s">
        <v>1970</v>
      </c>
      <c r="B2433" s="290"/>
    </row>
    <row r="2434" ht="16.5" customHeight="1" spans="1:2">
      <c r="A2434" s="289" t="s">
        <v>1969</v>
      </c>
      <c r="B2434" s="290"/>
    </row>
    <row r="2435" ht="16.5" customHeight="1" spans="1:2">
      <c r="A2435" s="292" t="s">
        <v>74</v>
      </c>
      <c r="B2435" s="290"/>
    </row>
    <row r="2436" ht="16.5" customHeight="1" spans="1:2">
      <c r="A2436" s="291" t="s">
        <v>1971</v>
      </c>
      <c r="B2436" s="290"/>
    </row>
    <row r="2437" ht="16.5" customHeight="1" spans="1:2">
      <c r="A2437" s="289" t="s">
        <v>1151</v>
      </c>
      <c r="B2437" s="290"/>
    </row>
    <row r="2438" ht="16.5" customHeight="1" spans="1:2">
      <c r="A2438" s="289" t="s">
        <v>1152</v>
      </c>
      <c r="B2438" s="290"/>
    </row>
    <row r="2439" ht="16.5" customHeight="1" spans="1:2">
      <c r="A2439" s="289" t="s">
        <v>1141</v>
      </c>
      <c r="B2439" s="290"/>
    </row>
    <row r="2440" ht="16.5" customHeight="1" spans="1:2">
      <c r="A2440" s="289" t="s">
        <v>1972</v>
      </c>
      <c r="B2440" s="290"/>
    </row>
    <row r="2441" ht="16.5" customHeight="1" spans="1:2">
      <c r="A2441" s="289" t="s">
        <v>1973</v>
      </c>
      <c r="B2441" s="290"/>
    </row>
    <row r="2442" ht="16.5" customHeight="1" spans="1:2">
      <c r="A2442" s="289" t="s">
        <v>1974</v>
      </c>
      <c r="B2442" s="290"/>
    </row>
    <row r="2443" ht="16.5" customHeight="1" spans="1:2">
      <c r="A2443" s="289" t="s">
        <v>1975</v>
      </c>
      <c r="B2443" s="290"/>
    </row>
    <row r="2444" ht="16.5" customHeight="1" spans="1:2">
      <c r="A2444" s="289" t="s">
        <v>1976</v>
      </c>
      <c r="B2444" s="290"/>
    </row>
    <row r="2445" ht="16.5" customHeight="1" spans="1:2">
      <c r="A2445" s="289" t="s">
        <v>1977</v>
      </c>
      <c r="B2445" s="290"/>
    </row>
    <row r="2446" ht="16.5" customHeight="1" spans="1:2">
      <c r="A2446" s="291" t="s">
        <v>1978</v>
      </c>
      <c r="B2446" s="290"/>
    </row>
    <row r="2447" ht="16.5" customHeight="1" spans="1:2">
      <c r="A2447" s="289" t="s">
        <v>1151</v>
      </c>
      <c r="B2447" s="290"/>
    </row>
    <row r="2448" ht="16.5" customHeight="1" spans="1:2">
      <c r="A2448" s="289" t="s">
        <v>1152</v>
      </c>
      <c r="B2448" s="290"/>
    </row>
    <row r="2449" ht="16.5" customHeight="1" spans="1:2">
      <c r="A2449" s="289" t="s">
        <v>1141</v>
      </c>
      <c r="B2449" s="290"/>
    </row>
    <row r="2450" ht="16.5" customHeight="1" spans="1:2">
      <c r="A2450" s="289" t="s">
        <v>1979</v>
      </c>
      <c r="B2450" s="290"/>
    </row>
    <row r="2451" ht="16.5" customHeight="1" spans="1:2">
      <c r="A2451" s="289" t="s">
        <v>1980</v>
      </c>
      <c r="B2451" s="290"/>
    </row>
    <row r="2452" ht="16.5" customHeight="1" spans="1:2">
      <c r="A2452" s="289" t="s">
        <v>1981</v>
      </c>
      <c r="B2452" s="290"/>
    </row>
    <row r="2453" ht="16.5" customHeight="1" spans="1:2">
      <c r="A2453" s="289" t="s">
        <v>1982</v>
      </c>
      <c r="B2453" s="290"/>
    </row>
    <row r="2454" ht="16.5" customHeight="1" spans="1:2">
      <c r="A2454" s="289" t="s">
        <v>1983</v>
      </c>
      <c r="B2454" s="290"/>
    </row>
    <row r="2455" ht="16.5" customHeight="1" spans="1:2">
      <c r="A2455" s="289" t="s">
        <v>1984</v>
      </c>
      <c r="B2455" s="290"/>
    </row>
    <row r="2456" ht="16.5" customHeight="1" spans="1:2">
      <c r="A2456" s="289" t="s">
        <v>1985</v>
      </c>
      <c r="B2456" s="290"/>
    </row>
    <row r="2457" ht="16.5" customHeight="1" spans="1:2">
      <c r="A2457" s="289" t="s">
        <v>1986</v>
      </c>
      <c r="B2457" s="290"/>
    </row>
    <row r="2458" ht="16.5" customHeight="1" spans="1:2">
      <c r="A2458" s="289" t="s">
        <v>1987</v>
      </c>
      <c r="B2458" s="290"/>
    </row>
    <row r="2459" ht="16.5" customHeight="1" spans="1:2">
      <c r="A2459" s="289" t="s">
        <v>1988</v>
      </c>
      <c r="B2459" s="290"/>
    </row>
    <row r="2460" ht="16.5" customHeight="1" spans="1:2">
      <c r="A2460" s="289" t="s">
        <v>1989</v>
      </c>
      <c r="B2460" s="290"/>
    </row>
    <row r="2461" ht="16.5" customHeight="1" spans="1:2">
      <c r="A2461" s="289" t="s">
        <v>1990</v>
      </c>
      <c r="B2461" s="290"/>
    </row>
    <row r="2462" ht="16.5" customHeight="1" spans="1:2">
      <c r="A2462" s="291" t="s">
        <v>1991</v>
      </c>
      <c r="B2462" s="290"/>
    </row>
    <row r="2463" ht="16.5" customHeight="1" spans="1:2">
      <c r="A2463" s="289" t="s">
        <v>1151</v>
      </c>
      <c r="B2463" s="290"/>
    </row>
    <row r="2464" ht="16.5" customHeight="1" spans="1:2">
      <c r="A2464" s="289" t="s">
        <v>1152</v>
      </c>
      <c r="B2464" s="290"/>
    </row>
    <row r="2465" ht="16.5" customHeight="1" spans="1:2">
      <c r="A2465" s="289" t="s">
        <v>1141</v>
      </c>
      <c r="B2465" s="290"/>
    </row>
    <row r="2466" ht="16.5" customHeight="1" spans="1:2">
      <c r="A2466" s="289" t="s">
        <v>1992</v>
      </c>
      <c r="B2466" s="290"/>
    </row>
    <row r="2467" ht="16.5" customHeight="1" spans="1:2">
      <c r="A2467" s="291" t="s">
        <v>1993</v>
      </c>
      <c r="B2467" s="290"/>
    </row>
    <row r="2468" ht="16.5" customHeight="1" spans="1:2">
      <c r="A2468" s="289" t="s">
        <v>1151</v>
      </c>
      <c r="B2468" s="290"/>
    </row>
    <row r="2469" ht="16.5" customHeight="1" spans="1:2">
      <c r="A2469" s="289" t="s">
        <v>1152</v>
      </c>
      <c r="B2469" s="290"/>
    </row>
    <row r="2470" ht="16.5" customHeight="1" spans="1:2">
      <c r="A2470" s="289" t="s">
        <v>1141</v>
      </c>
      <c r="B2470" s="290"/>
    </row>
    <row r="2471" ht="16.5" customHeight="1" spans="1:2">
      <c r="A2471" s="289" t="s">
        <v>1994</v>
      </c>
      <c r="B2471" s="290"/>
    </row>
    <row r="2472" ht="16.5" customHeight="1" spans="1:2">
      <c r="A2472" s="289" t="s">
        <v>1995</v>
      </c>
      <c r="B2472" s="290"/>
    </row>
    <row r="2473" ht="16.5" customHeight="1" spans="1:2">
      <c r="A2473" s="289" t="s">
        <v>1996</v>
      </c>
      <c r="B2473" s="290"/>
    </row>
    <row r="2474" ht="16.5" customHeight="1" spans="1:2">
      <c r="A2474" s="289" t="s">
        <v>1997</v>
      </c>
      <c r="B2474" s="290"/>
    </row>
    <row r="2475" ht="16.5" customHeight="1" spans="1:2">
      <c r="A2475" s="289" t="s">
        <v>1998</v>
      </c>
      <c r="B2475" s="290"/>
    </row>
    <row r="2476" ht="16.5" customHeight="1" spans="1:2">
      <c r="A2476" s="289" t="s">
        <v>1999</v>
      </c>
      <c r="B2476" s="290"/>
    </row>
    <row r="2477" ht="16.5" customHeight="1" spans="1:2">
      <c r="A2477" s="289" t="s">
        <v>2000</v>
      </c>
      <c r="B2477" s="290"/>
    </row>
    <row r="2478" ht="16.5" customHeight="1" spans="1:2">
      <c r="A2478" s="289" t="s">
        <v>1905</v>
      </c>
      <c r="B2478" s="290"/>
    </row>
    <row r="2479" ht="16.5" customHeight="1" spans="1:2">
      <c r="A2479" s="289" t="s">
        <v>2001</v>
      </c>
      <c r="B2479" s="290"/>
    </row>
    <row r="2480" ht="16.5" customHeight="1" spans="1:2">
      <c r="A2480" s="289" t="s">
        <v>2002</v>
      </c>
      <c r="B2480" s="290"/>
    </row>
    <row r="2481" ht="16.5" customHeight="1" spans="1:2">
      <c r="A2481" s="291" t="s">
        <v>2003</v>
      </c>
      <c r="B2481" s="290"/>
    </row>
    <row r="2482" ht="16.5" customHeight="1" spans="1:2">
      <c r="A2482" s="289" t="s">
        <v>1151</v>
      </c>
      <c r="B2482" s="290"/>
    </row>
    <row r="2483" ht="16.5" customHeight="1" spans="1:2">
      <c r="A2483" s="289" t="s">
        <v>1152</v>
      </c>
      <c r="B2483" s="290"/>
    </row>
    <row r="2484" ht="16.5" customHeight="1" spans="1:2">
      <c r="A2484" s="289" t="s">
        <v>1141</v>
      </c>
      <c r="B2484" s="290"/>
    </row>
    <row r="2485" ht="16.5" customHeight="1" spans="1:2">
      <c r="A2485" s="289" t="s">
        <v>2004</v>
      </c>
      <c r="B2485" s="290"/>
    </row>
    <row r="2486" ht="16.5" customHeight="1" spans="1:2">
      <c r="A2486" s="289" t="s">
        <v>2005</v>
      </c>
      <c r="B2486" s="290"/>
    </row>
    <row r="2487" ht="16.5" customHeight="1" spans="1:2">
      <c r="A2487" s="289" t="s">
        <v>2006</v>
      </c>
      <c r="B2487" s="290"/>
    </row>
    <row r="2488" ht="16.5" customHeight="1" spans="1:2">
      <c r="A2488" s="291" t="s">
        <v>2007</v>
      </c>
      <c r="B2488" s="290"/>
    </row>
    <row r="2489" ht="16.5" customHeight="1" spans="1:2">
      <c r="A2489" s="289" t="s">
        <v>1151</v>
      </c>
      <c r="B2489" s="290"/>
    </row>
    <row r="2490" ht="16.5" customHeight="1" spans="1:2">
      <c r="A2490" s="289" t="s">
        <v>1152</v>
      </c>
      <c r="B2490" s="290"/>
    </row>
    <row r="2491" ht="16.5" customHeight="1" spans="1:2">
      <c r="A2491" s="289" t="s">
        <v>1141</v>
      </c>
      <c r="B2491" s="290"/>
    </row>
    <row r="2492" ht="16.5" customHeight="1" spans="1:2">
      <c r="A2492" s="289" t="s">
        <v>2008</v>
      </c>
      <c r="B2492" s="290"/>
    </row>
    <row r="2493" ht="16.5" customHeight="1" spans="1:2">
      <c r="A2493" s="289" t="s">
        <v>2009</v>
      </c>
      <c r="B2493" s="290"/>
    </row>
    <row r="2494" ht="16.5" customHeight="1" spans="1:2">
      <c r="A2494" s="289" t="s">
        <v>2010</v>
      </c>
      <c r="B2494" s="290"/>
    </row>
    <row r="2495" ht="16.5" customHeight="1" spans="1:2">
      <c r="A2495" s="291" t="s">
        <v>2011</v>
      </c>
      <c r="B2495" s="290"/>
    </row>
    <row r="2496" ht="16.5" customHeight="1" spans="1:2">
      <c r="A2496" s="289" t="s">
        <v>2012</v>
      </c>
      <c r="B2496" s="290"/>
    </row>
    <row r="2497" ht="16.5" customHeight="1" spans="1:2">
      <c r="A2497" s="289" t="s">
        <v>2013</v>
      </c>
      <c r="B2497" s="290"/>
    </row>
    <row r="2498" ht="16.5" customHeight="1" spans="1:2">
      <c r="A2498" s="289" t="s">
        <v>2014</v>
      </c>
      <c r="B2498" s="290"/>
    </row>
    <row r="2499" ht="16.5" customHeight="1" spans="1:2">
      <c r="A2499" s="291" t="s">
        <v>2015</v>
      </c>
      <c r="B2499" s="290"/>
    </row>
    <row r="2500" ht="16.5" customHeight="1" spans="1:2">
      <c r="A2500" s="289" t="s">
        <v>2016</v>
      </c>
      <c r="B2500" s="290"/>
    </row>
    <row r="2501" ht="16.5" customHeight="1" spans="1:2">
      <c r="A2501" s="289" t="s">
        <v>2017</v>
      </c>
      <c r="B2501" s="290"/>
    </row>
    <row r="2502" ht="16.5" customHeight="1" spans="1:2">
      <c r="A2502" s="289" t="s">
        <v>2018</v>
      </c>
      <c r="B2502" s="290"/>
    </row>
    <row r="2503" ht="16.5" customHeight="1" spans="1:2">
      <c r="A2503" s="289" t="s">
        <v>2019</v>
      </c>
      <c r="B2503" s="290"/>
    </row>
    <row r="2504" ht="16.5" customHeight="1" spans="1:2">
      <c r="A2504" s="289" t="s">
        <v>2015</v>
      </c>
      <c r="B2504" s="290"/>
    </row>
    <row r="2505" ht="16.5" customHeight="1" spans="1:2">
      <c r="A2505" s="292" t="s">
        <v>76</v>
      </c>
      <c r="B2505" s="290"/>
    </row>
    <row r="2506" ht="16.5" customHeight="1" spans="1:2">
      <c r="A2506" s="291" t="s">
        <v>2020</v>
      </c>
      <c r="B2506" s="290"/>
    </row>
    <row r="2507" ht="16.5" customHeight="1" spans="1:2">
      <c r="A2507" s="289" t="s">
        <v>1151</v>
      </c>
      <c r="B2507" s="290"/>
    </row>
    <row r="2508" ht="16.5" customHeight="1" spans="1:2">
      <c r="A2508" s="289" t="s">
        <v>1152</v>
      </c>
      <c r="B2508" s="290"/>
    </row>
    <row r="2509" ht="16.5" customHeight="1" spans="1:2">
      <c r="A2509" s="289" t="s">
        <v>1141</v>
      </c>
      <c r="B2509" s="290"/>
    </row>
    <row r="2510" ht="16.5" customHeight="1" spans="1:2">
      <c r="A2510" s="289" t="s">
        <v>2021</v>
      </c>
      <c r="B2510" s="290"/>
    </row>
    <row r="2511" ht="16.5" customHeight="1" spans="1:2">
      <c r="A2511" s="289" t="s">
        <v>2022</v>
      </c>
      <c r="B2511" s="290"/>
    </row>
    <row r="2512" ht="16.5" customHeight="1" spans="1:2">
      <c r="A2512" s="289" t="s">
        <v>2023</v>
      </c>
      <c r="B2512" s="290"/>
    </row>
    <row r="2513" ht="16.5" customHeight="1" spans="1:2">
      <c r="A2513" s="289" t="s">
        <v>2024</v>
      </c>
      <c r="B2513" s="290"/>
    </row>
    <row r="2514" ht="16.5" customHeight="1" spans="1:2">
      <c r="A2514" s="289" t="s">
        <v>1148</v>
      </c>
      <c r="B2514" s="290"/>
    </row>
    <row r="2515" ht="16.5" customHeight="1" spans="1:2">
      <c r="A2515" s="289" t="s">
        <v>2025</v>
      </c>
      <c r="B2515" s="290"/>
    </row>
    <row r="2516" ht="16.5" customHeight="1" spans="1:2">
      <c r="A2516" s="291" t="s">
        <v>2026</v>
      </c>
      <c r="B2516" s="290"/>
    </row>
    <row r="2517" ht="16.5" customHeight="1" spans="1:2">
      <c r="A2517" s="289" t="s">
        <v>1151</v>
      </c>
      <c r="B2517" s="290"/>
    </row>
    <row r="2518" ht="16.5" customHeight="1" spans="1:2">
      <c r="A2518" s="289" t="s">
        <v>1152</v>
      </c>
      <c r="B2518" s="290"/>
    </row>
    <row r="2519" ht="16.5" customHeight="1" spans="1:2">
      <c r="A2519" s="289" t="s">
        <v>1141</v>
      </c>
      <c r="B2519" s="290"/>
    </row>
    <row r="2520" ht="16.5" customHeight="1" spans="1:2">
      <c r="A2520" s="289" t="s">
        <v>2027</v>
      </c>
      <c r="B2520" s="290"/>
    </row>
    <row r="2521" ht="16.5" customHeight="1" spans="1:2">
      <c r="A2521" s="289" t="s">
        <v>2028</v>
      </c>
      <c r="B2521" s="290"/>
    </row>
    <row r="2522" ht="16.5" customHeight="1" spans="1:2">
      <c r="A2522" s="291" t="s">
        <v>2029</v>
      </c>
      <c r="B2522" s="290"/>
    </row>
    <row r="2523" ht="16.5" customHeight="1" spans="1:2">
      <c r="A2523" s="289" t="s">
        <v>2030</v>
      </c>
      <c r="B2523" s="290"/>
    </row>
    <row r="2524" ht="16.5" customHeight="1" spans="1:2">
      <c r="A2524" s="289" t="s">
        <v>2029</v>
      </c>
      <c r="B2524" s="290"/>
    </row>
    <row r="2525" ht="16.5" customHeight="1" spans="1:2">
      <c r="A2525" s="292" t="s">
        <v>78</v>
      </c>
      <c r="B2525" s="290"/>
    </row>
    <row r="2526" ht="16.5" customHeight="1" spans="1:2">
      <c r="A2526" s="291" t="s">
        <v>2031</v>
      </c>
      <c r="B2526" s="290"/>
    </row>
    <row r="2527" ht="16.5" customHeight="1" spans="1:2">
      <c r="A2527" s="289" t="s">
        <v>1151</v>
      </c>
      <c r="B2527" s="290"/>
    </row>
    <row r="2528" ht="16.5" customHeight="1" spans="1:2">
      <c r="A2528" s="289" t="s">
        <v>1152</v>
      </c>
      <c r="B2528" s="290"/>
    </row>
    <row r="2529" ht="16.5" customHeight="1" spans="1:2">
      <c r="A2529" s="289" t="s">
        <v>1141</v>
      </c>
      <c r="B2529" s="290"/>
    </row>
    <row r="2530" ht="16.5" customHeight="1" spans="1:2">
      <c r="A2530" s="289" t="s">
        <v>2032</v>
      </c>
      <c r="B2530" s="290"/>
    </row>
    <row r="2531" ht="16.5" customHeight="1" spans="1:2">
      <c r="A2531" s="289" t="s">
        <v>1148</v>
      </c>
      <c r="B2531" s="290"/>
    </row>
    <row r="2532" ht="16.5" customHeight="1" spans="1:2">
      <c r="A2532" s="289" t="s">
        <v>2033</v>
      </c>
      <c r="B2532" s="290"/>
    </row>
    <row r="2533" ht="16.5" customHeight="1" spans="1:2">
      <c r="A2533" s="291" t="s">
        <v>2034</v>
      </c>
      <c r="B2533" s="290"/>
    </row>
    <row r="2534" ht="16.5" customHeight="1" spans="1:2">
      <c r="A2534" s="289" t="s">
        <v>2035</v>
      </c>
      <c r="B2534" s="290"/>
    </row>
    <row r="2535" ht="16.5" customHeight="1" spans="1:2">
      <c r="A2535" s="289" t="s">
        <v>2036</v>
      </c>
      <c r="B2535" s="290"/>
    </row>
    <row r="2536" ht="16.5" customHeight="1" spans="1:2">
      <c r="A2536" s="289" t="s">
        <v>2037</v>
      </c>
      <c r="B2536" s="290"/>
    </row>
    <row r="2537" ht="16.5" customHeight="1" spans="1:2">
      <c r="A2537" s="289" t="s">
        <v>2038</v>
      </c>
      <c r="B2537" s="290"/>
    </row>
    <row r="2538" ht="16.5" customHeight="1" spans="1:2">
      <c r="A2538" s="289" t="s">
        <v>2039</v>
      </c>
      <c r="B2538" s="290"/>
    </row>
    <row r="2539" ht="16.5" customHeight="1" spans="1:2">
      <c r="A2539" s="289" t="s">
        <v>2040</v>
      </c>
      <c r="B2539" s="290"/>
    </row>
    <row r="2540" ht="16.5" customHeight="1" spans="1:2">
      <c r="A2540" s="289" t="s">
        <v>2041</v>
      </c>
      <c r="B2540" s="290"/>
    </row>
    <row r="2541" ht="16.5" customHeight="1" spans="1:2">
      <c r="A2541" s="289" t="s">
        <v>2042</v>
      </c>
      <c r="B2541" s="290"/>
    </row>
    <row r="2542" ht="16.5" customHeight="1" spans="1:2">
      <c r="A2542" s="289" t="s">
        <v>2043</v>
      </c>
      <c r="B2542" s="290"/>
    </row>
    <row r="2543" ht="16.5" customHeight="1" spans="1:2">
      <c r="A2543" s="291" t="s">
        <v>2044</v>
      </c>
      <c r="B2543" s="290"/>
    </row>
    <row r="2544" ht="16.5" customHeight="1" spans="1:2">
      <c r="A2544" s="289" t="s">
        <v>2045</v>
      </c>
      <c r="B2544" s="290"/>
    </row>
    <row r="2545" ht="16.5" customHeight="1" spans="1:2">
      <c r="A2545" s="289" t="s">
        <v>2046</v>
      </c>
      <c r="B2545" s="290"/>
    </row>
    <row r="2546" ht="16.5" customHeight="1" spans="1:2">
      <c r="A2546" s="289" t="s">
        <v>2047</v>
      </c>
      <c r="B2546" s="290"/>
    </row>
    <row r="2547" ht="16.5" customHeight="1" spans="1:2">
      <c r="A2547" s="289" t="s">
        <v>2048</v>
      </c>
      <c r="B2547" s="290"/>
    </row>
    <row r="2548" ht="16.5" customHeight="1" spans="1:2">
      <c r="A2548" s="289" t="s">
        <v>2049</v>
      </c>
      <c r="B2548" s="290"/>
    </row>
    <row r="2549" ht="16.5" customHeight="1" spans="1:2">
      <c r="A2549" s="291" t="s">
        <v>2050</v>
      </c>
      <c r="B2549" s="290"/>
    </row>
    <row r="2550" ht="16.5" customHeight="1" spans="1:2">
      <c r="A2550" s="289" t="s">
        <v>2051</v>
      </c>
      <c r="B2550" s="290"/>
    </row>
    <row r="2551" ht="16.5" customHeight="1" spans="1:2">
      <c r="A2551" s="289" t="s">
        <v>2052</v>
      </c>
      <c r="B2551" s="290"/>
    </row>
    <row r="2552" ht="16.5" customHeight="1" spans="1:2">
      <c r="A2552" s="289" t="s">
        <v>2053</v>
      </c>
      <c r="B2552" s="290"/>
    </row>
    <row r="2553" ht="16.5" customHeight="1" spans="1:2">
      <c r="A2553" s="289" t="s">
        <v>2054</v>
      </c>
      <c r="B2553" s="290"/>
    </row>
    <row r="2554" ht="16.5" customHeight="1" spans="1:2">
      <c r="A2554" s="291" t="s">
        <v>2055</v>
      </c>
      <c r="B2554" s="290"/>
    </row>
    <row r="2555" ht="16.5" customHeight="1" spans="1:2">
      <c r="A2555" s="289" t="s">
        <v>2055</v>
      </c>
      <c r="B2555" s="290"/>
    </row>
    <row r="2556" ht="16.5" customHeight="1" spans="1:2">
      <c r="A2556" s="292" t="s">
        <v>80</v>
      </c>
      <c r="B2556" s="290"/>
    </row>
    <row r="2557" ht="16.5" customHeight="1" spans="1:2">
      <c r="A2557" s="291" t="s">
        <v>2056</v>
      </c>
      <c r="B2557" s="290"/>
    </row>
    <row r="2558" ht="16.5" customHeight="1" spans="1:2">
      <c r="A2558" s="291" t="s">
        <v>2057</v>
      </c>
      <c r="B2558" s="290"/>
    </row>
    <row r="2559" ht="16.5" customHeight="1" spans="1:2">
      <c r="A2559" s="291" t="s">
        <v>2058</v>
      </c>
      <c r="B2559" s="290"/>
    </row>
    <row r="2560" ht="16.5" customHeight="1" spans="1:2">
      <c r="A2560" s="291" t="s">
        <v>2059</v>
      </c>
      <c r="B2560" s="290"/>
    </row>
    <row r="2561" ht="16.5" customHeight="1" spans="1:2">
      <c r="A2561" s="291" t="s">
        <v>2060</v>
      </c>
      <c r="B2561" s="290"/>
    </row>
    <row r="2562" ht="16.5" customHeight="1" spans="1:2">
      <c r="A2562" s="291" t="s">
        <v>1761</v>
      </c>
      <c r="B2562" s="290"/>
    </row>
    <row r="2563" ht="16.5" customHeight="1" spans="1:2">
      <c r="A2563" s="291" t="s">
        <v>2061</v>
      </c>
      <c r="B2563" s="290"/>
    </row>
    <row r="2564" ht="16.5" customHeight="1" spans="1:2">
      <c r="A2564" s="291" t="s">
        <v>2062</v>
      </c>
      <c r="B2564" s="290"/>
    </row>
    <row r="2565" ht="16.5" customHeight="1" spans="1:2">
      <c r="A2565" s="291" t="s">
        <v>1282</v>
      </c>
      <c r="B2565" s="290"/>
    </row>
    <row r="2566" ht="16.5" customHeight="1" spans="1:2">
      <c r="A2566" s="292" t="s">
        <v>81</v>
      </c>
      <c r="B2566" s="290"/>
    </row>
    <row r="2567" ht="16.5" customHeight="1" spans="1:2">
      <c r="A2567" s="291" t="s">
        <v>2063</v>
      </c>
      <c r="B2567" s="290"/>
    </row>
    <row r="2568" ht="16.5" customHeight="1" spans="1:2">
      <c r="A2568" s="289" t="s">
        <v>1151</v>
      </c>
      <c r="B2568" s="290"/>
    </row>
    <row r="2569" ht="16.5" customHeight="1" spans="1:2">
      <c r="A2569" s="289" t="s">
        <v>1152</v>
      </c>
      <c r="B2569" s="290"/>
    </row>
    <row r="2570" ht="16.5" customHeight="1" spans="1:2">
      <c r="A2570" s="289" t="s">
        <v>1141</v>
      </c>
      <c r="B2570" s="290"/>
    </row>
    <row r="2571" ht="16.5" customHeight="1" spans="1:2">
      <c r="A2571" s="289" t="s">
        <v>2064</v>
      </c>
      <c r="B2571" s="290"/>
    </row>
    <row r="2572" ht="16.5" customHeight="1" spans="1:2">
      <c r="A2572" s="289" t="s">
        <v>2065</v>
      </c>
      <c r="B2572" s="290"/>
    </row>
    <row r="2573" ht="16.5" customHeight="1" spans="1:2">
      <c r="A2573" s="289" t="s">
        <v>2066</v>
      </c>
      <c r="B2573" s="290"/>
    </row>
    <row r="2574" ht="16.5" customHeight="1" spans="1:2">
      <c r="A2574" s="289" t="s">
        <v>2067</v>
      </c>
      <c r="B2574" s="290"/>
    </row>
    <row r="2575" ht="16.5" customHeight="1" spans="1:2">
      <c r="A2575" s="289" t="s">
        <v>2068</v>
      </c>
      <c r="B2575" s="290"/>
    </row>
    <row r="2576" ht="16.5" customHeight="1" spans="1:2">
      <c r="A2576" s="289" t="s">
        <v>2069</v>
      </c>
      <c r="B2576" s="290"/>
    </row>
    <row r="2577" ht="16.5" customHeight="1" spans="1:2">
      <c r="A2577" s="289" t="s">
        <v>2070</v>
      </c>
      <c r="B2577" s="290"/>
    </row>
    <row r="2578" ht="16.5" customHeight="1" spans="1:2">
      <c r="A2578" s="289" t="s">
        <v>2071</v>
      </c>
      <c r="B2578" s="290"/>
    </row>
    <row r="2579" ht="16.5" customHeight="1" spans="1:2">
      <c r="A2579" s="289" t="s">
        <v>2072</v>
      </c>
      <c r="B2579" s="290"/>
    </row>
    <row r="2580" ht="16.5" customHeight="1" spans="1:2">
      <c r="A2580" s="289" t="s">
        <v>2073</v>
      </c>
      <c r="B2580" s="290"/>
    </row>
    <row r="2581" ht="16.5" customHeight="1" spans="1:2">
      <c r="A2581" s="289" t="s">
        <v>2074</v>
      </c>
      <c r="B2581" s="290"/>
    </row>
    <row r="2582" ht="16.5" customHeight="1" spans="1:2">
      <c r="A2582" s="289" t="s">
        <v>2075</v>
      </c>
      <c r="B2582" s="290"/>
    </row>
    <row r="2583" ht="16.5" customHeight="1" spans="1:2">
      <c r="A2583" s="289" t="s">
        <v>2076</v>
      </c>
      <c r="B2583" s="290"/>
    </row>
    <row r="2584" ht="16.5" customHeight="1" spans="1:2">
      <c r="A2584" s="289" t="s">
        <v>1148</v>
      </c>
      <c r="B2584" s="290"/>
    </row>
    <row r="2585" ht="16.5" customHeight="1" spans="1:2">
      <c r="A2585" s="289" t="s">
        <v>2077</v>
      </c>
      <c r="B2585" s="290"/>
    </row>
    <row r="2586" ht="16.5" customHeight="1" spans="1:2">
      <c r="A2586" s="291" t="s">
        <v>2078</v>
      </c>
      <c r="B2586" s="290"/>
    </row>
    <row r="2587" ht="16.5" customHeight="1" spans="1:2">
      <c r="A2587" s="289" t="s">
        <v>1151</v>
      </c>
      <c r="B2587" s="290"/>
    </row>
    <row r="2588" ht="16.5" customHeight="1" spans="1:2">
      <c r="A2588" s="289" t="s">
        <v>1152</v>
      </c>
      <c r="B2588" s="290"/>
    </row>
    <row r="2589" ht="16.5" customHeight="1" spans="1:2">
      <c r="A2589" s="289" t="s">
        <v>1141</v>
      </c>
      <c r="B2589" s="290"/>
    </row>
    <row r="2590" ht="16.5" customHeight="1" spans="1:2">
      <c r="A2590" s="289" t="s">
        <v>2079</v>
      </c>
      <c r="B2590" s="290"/>
    </row>
    <row r="2591" ht="16.5" customHeight="1" spans="1:2">
      <c r="A2591" s="289" t="s">
        <v>2080</v>
      </c>
      <c r="B2591" s="290"/>
    </row>
    <row r="2592" ht="16.5" customHeight="1" spans="1:2">
      <c r="A2592" s="289" t="s">
        <v>2081</v>
      </c>
      <c r="B2592" s="290"/>
    </row>
    <row r="2593" ht="16.5" customHeight="1" spans="1:2">
      <c r="A2593" s="289" t="s">
        <v>2082</v>
      </c>
      <c r="B2593" s="290"/>
    </row>
    <row r="2594" ht="16.5" customHeight="1" spans="1:2">
      <c r="A2594" s="289" t="s">
        <v>2083</v>
      </c>
      <c r="B2594" s="290"/>
    </row>
    <row r="2595" ht="16.5" customHeight="1" spans="1:2">
      <c r="A2595" s="289" t="s">
        <v>2084</v>
      </c>
      <c r="B2595" s="290"/>
    </row>
    <row r="2596" ht="16.5" customHeight="1" spans="1:2">
      <c r="A2596" s="289" t="s">
        <v>2085</v>
      </c>
      <c r="B2596" s="290"/>
    </row>
    <row r="2597" ht="16.5" customHeight="1" spans="1:2">
      <c r="A2597" s="289" t="s">
        <v>2086</v>
      </c>
      <c r="B2597" s="290"/>
    </row>
    <row r="2598" ht="16.5" customHeight="1" spans="1:2">
      <c r="A2598" s="289" t="s">
        <v>2087</v>
      </c>
      <c r="B2598" s="290"/>
    </row>
    <row r="2599" ht="16.5" customHeight="1" spans="1:2">
      <c r="A2599" s="289" t="s">
        <v>2088</v>
      </c>
      <c r="B2599" s="290"/>
    </row>
    <row r="2600" ht="16.5" customHeight="1" spans="1:2">
      <c r="A2600" s="289" t="s">
        <v>2089</v>
      </c>
      <c r="B2600" s="290"/>
    </row>
    <row r="2601" ht="16.5" customHeight="1" spans="1:2">
      <c r="A2601" s="289" t="s">
        <v>2090</v>
      </c>
      <c r="B2601" s="290"/>
    </row>
    <row r="2602" ht="16.5" customHeight="1" spans="1:2">
      <c r="A2602" s="289" t="s">
        <v>2091</v>
      </c>
      <c r="B2602" s="290"/>
    </row>
    <row r="2603" ht="16.5" customHeight="1" spans="1:2">
      <c r="A2603" s="289" t="s">
        <v>1148</v>
      </c>
      <c r="B2603" s="290"/>
    </row>
    <row r="2604" ht="16.5" customHeight="1" spans="1:2">
      <c r="A2604" s="289" t="s">
        <v>2092</v>
      </c>
      <c r="B2604" s="290"/>
    </row>
    <row r="2605" ht="16.5" customHeight="1" spans="1:2">
      <c r="A2605" s="291" t="s">
        <v>2093</v>
      </c>
      <c r="B2605" s="290"/>
    </row>
    <row r="2606" ht="16.5" customHeight="1" spans="1:2">
      <c r="A2606" s="289" t="s">
        <v>1151</v>
      </c>
      <c r="B2606" s="290"/>
    </row>
    <row r="2607" ht="16.5" customHeight="1" spans="1:2">
      <c r="A2607" s="289" t="s">
        <v>1152</v>
      </c>
      <c r="B2607" s="290"/>
    </row>
    <row r="2608" ht="16.5" customHeight="1" spans="1:2">
      <c r="A2608" s="289" t="s">
        <v>1141</v>
      </c>
      <c r="B2608" s="290"/>
    </row>
    <row r="2609" ht="16.5" customHeight="1" spans="1:2">
      <c r="A2609" s="289" t="s">
        <v>2094</v>
      </c>
      <c r="B2609" s="290"/>
    </row>
    <row r="2610" ht="16.5" customHeight="1" spans="1:2">
      <c r="A2610" s="289" t="s">
        <v>2095</v>
      </c>
      <c r="B2610" s="290"/>
    </row>
    <row r="2611" ht="16.5" customHeight="1" spans="1:2">
      <c r="A2611" s="289" t="s">
        <v>2096</v>
      </c>
      <c r="B2611" s="290"/>
    </row>
    <row r="2612" ht="16.5" customHeight="1" spans="1:2">
      <c r="A2612" s="289" t="s">
        <v>1148</v>
      </c>
      <c r="B2612" s="290"/>
    </row>
    <row r="2613" ht="16.5" customHeight="1" spans="1:2">
      <c r="A2613" s="289" t="s">
        <v>2097</v>
      </c>
      <c r="B2613" s="290"/>
    </row>
    <row r="2614" ht="16.5" customHeight="1" spans="1:2">
      <c r="A2614" s="291" t="s">
        <v>2098</v>
      </c>
      <c r="B2614" s="290"/>
    </row>
    <row r="2615" ht="16.5" customHeight="1" spans="1:2">
      <c r="A2615" s="289" t="s">
        <v>1151</v>
      </c>
      <c r="B2615" s="290"/>
    </row>
    <row r="2616" ht="16.5" customHeight="1" spans="1:2">
      <c r="A2616" s="289" t="s">
        <v>1152</v>
      </c>
      <c r="B2616" s="290"/>
    </row>
    <row r="2617" ht="16.5" customHeight="1" spans="1:2">
      <c r="A2617" s="289" t="s">
        <v>1141</v>
      </c>
      <c r="B2617" s="290"/>
    </row>
    <row r="2618" ht="16.5" customHeight="1" spans="1:2">
      <c r="A2618" s="289" t="s">
        <v>2099</v>
      </c>
      <c r="B2618" s="290"/>
    </row>
    <row r="2619" ht="16.5" customHeight="1" spans="1:2">
      <c r="A2619" s="289" t="s">
        <v>2100</v>
      </c>
      <c r="B2619" s="290"/>
    </row>
    <row r="2620" ht="16.5" customHeight="1" spans="1:2">
      <c r="A2620" s="289" t="s">
        <v>2101</v>
      </c>
      <c r="B2620" s="290"/>
    </row>
    <row r="2621" ht="16.5" customHeight="1" spans="1:2">
      <c r="A2621" s="289" t="s">
        <v>2102</v>
      </c>
      <c r="B2621" s="290"/>
    </row>
    <row r="2622" ht="16.5" customHeight="1" spans="1:2">
      <c r="A2622" s="289" t="s">
        <v>2103</v>
      </c>
      <c r="B2622" s="290"/>
    </row>
    <row r="2623" ht="16.5" customHeight="1" spans="1:2">
      <c r="A2623" s="289" t="s">
        <v>2104</v>
      </c>
      <c r="B2623" s="290"/>
    </row>
    <row r="2624" ht="16.5" customHeight="1" spans="1:2">
      <c r="A2624" s="289" t="s">
        <v>2105</v>
      </c>
      <c r="B2624" s="290"/>
    </row>
    <row r="2625" ht="16.5" customHeight="1" spans="1:2">
      <c r="A2625" s="289" t="s">
        <v>2106</v>
      </c>
      <c r="B2625" s="290"/>
    </row>
    <row r="2626" ht="16.5" customHeight="1" spans="1:2">
      <c r="A2626" s="289" t="s">
        <v>2107</v>
      </c>
      <c r="B2626" s="290"/>
    </row>
    <row r="2627" ht="16.5" customHeight="1" spans="1:2">
      <c r="A2627" s="289" t="s">
        <v>2108</v>
      </c>
      <c r="B2627" s="290"/>
    </row>
    <row r="2628" ht="16.5" customHeight="1" spans="1:2">
      <c r="A2628" s="289" t="s">
        <v>2109</v>
      </c>
      <c r="B2628" s="290"/>
    </row>
    <row r="2629" ht="16.5" customHeight="1" spans="1:2">
      <c r="A2629" s="291" t="s">
        <v>2110</v>
      </c>
      <c r="B2629" s="290"/>
    </row>
    <row r="2630" ht="16.5" customHeight="1" spans="1:2">
      <c r="A2630" s="289" t="s">
        <v>2110</v>
      </c>
      <c r="B2630" s="290"/>
    </row>
    <row r="2631" ht="16.5" customHeight="1" spans="1:2">
      <c r="A2631" s="292" t="s">
        <v>82</v>
      </c>
      <c r="B2631" s="290"/>
    </row>
    <row r="2632" ht="16.5" customHeight="1" spans="1:2">
      <c r="A2632" s="291" t="s">
        <v>2111</v>
      </c>
      <c r="B2632" s="290"/>
    </row>
    <row r="2633" ht="16.5" customHeight="1" spans="1:2">
      <c r="A2633" s="289" t="s">
        <v>2112</v>
      </c>
      <c r="B2633" s="290"/>
    </row>
    <row r="2634" ht="16.5" customHeight="1" spans="1:2">
      <c r="A2634" s="289" t="s">
        <v>2113</v>
      </c>
      <c r="B2634" s="290"/>
    </row>
    <row r="2635" ht="16.5" customHeight="1" spans="1:2">
      <c r="A2635" s="289" t="s">
        <v>2114</v>
      </c>
      <c r="B2635" s="290"/>
    </row>
    <row r="2636" ht="16.5" customHeight="1" spans="1:2">
      <c r="A2636" s="289" t="s">
        <v>2115</v>
      </c>
      <c r="B2636" s="290"/>
    </row>
    <row r="2637" ht="16.5" customHeight="1" spans="1:2">
      <c r="A2637" s="289" t="s">
        <v>2116</v>
      </c>
      <c r="B2637" s="290"/>
    </row>
    <row r="2638" ht="16.5" customHeight="1" spans="1:2">
      <c r="A2638" s="289" t="s">
        <v>2117</v>
      </c>
      <c r="B2638" s="290"/>
    </row>
    <row r="2639" ht="16.5" customHeight="1" spans="1:2">
      <c r="A2639" s="289" t="s">
        <v>1737</v>
      </c>
      <c r="B2639" s="290"/>
    </row>
    <row r="2640" ht="16.5" customHeight="1" spans="1:2">
      <c r="A2640" s="289" t="s">
        <v>2118</v>
      </c>
      <c r="B2640" s="290"/>
    </row>
    <row r="2641" ht="16.5" customHeight="1" spans="1:2">
      <c r="A2641" s="291" t="s">
        <v>2119</v>
      </c>
      <c r="B2641" s="290"/>
    </row>
    <row r="2642" ht="16.5" customHeight="1" spans="1:2">
      <c r="A2642" s="289" t="s">
        <v>2120</v>
      </c>
      <c r="B2642" s="290"/>
    </row>
    <row r="2643" ht="16.5" customHeight="1" spans="1:2">
      <c r="A2643" s="289" t="s">
        <v>2121</v>
      </c>
      <c r="B2643" s="290"/>
    </row>
    <row r="2644" ht="16.5" customHeight="1" spans="1:2">
      <c r="A2644" s="289" t="s">
        <v>2122</v>
      </c>
      <c r="B2644" s="290"/>
    </row>
    <row r="2645" ht="16.5" customHeight="1" spans="1:2">
      <c r="A2645" s="291" t="s">
        <v>2123</v>
      </c>
      <c r="B2645" s="290"/>
    </row>
    <row r="2646" ht="16.5" customHeight="1" spans="1:2">
      <c r="A2646" s="289" t="s">
        <v>2124</v>
      </c>
      <c r="B2646" s="290"/>
    </row>
    <row r="2647" ht="16.5" customHeight="1" spans="1:2">
      <c r="A2647" s="289" t="s">
        <v>2125</v>
      </c>
      <c r="B2647" s="290"/>
    </row>
    <row r="2648" ht="16.5" customHeight="1" spans="1:2">
      <c r="A2648" s="289" t="s">
        <v>2126</v>
      </c>
      <c r="B2648" s="290"/>
    </row>
    <row r="2649" ht="16.5" customHeight="1" spans="1:2">
      <c r="A2649" s="292" t="s">
        <v>83</v>
      </c>
      <c r="B2649" s="290"/>
    </row>
    <row r="2650" ht="16.5" customHeight="1" spans="1:2">
      <c r="A2650" s="291" t="s">
        <v>2127</v>
      </c>
      <c r="B2650" s="290"/>
    </row>
    <row r="2651" ht="16.5" customHeight="1" spans="1:2">
      <c r="A2651" s="289" t="s">
        <v>1151</v>
      </c>
      <c r="B2651" s="290"/>
    </row>
    <row r="2652" ht="16.5" customHeight="1" spans="1:2">
      <c r="A2652" s="289" t="s">
        <v>1152</v>
      </c>
      <c r="B2652" s="290"/>
    </row>
    <row r="2653" ht="16.5" customHeight="1" spans="1:2">
      <c r="A2653" s="289" t="s">
        <v>1141</v>
      </c>
      <c r="B2653" s="290"/>
    </row>
    <row r="2654" ht="16.5" customHeight="1" spans="1:2">
      <c r="A2654" s="289" t="s">
        <v>2128</v>
      </c>
      <c r="B2654" s="290"/>
    </row>
    <row r="2655" ht="16.5" customHeight="1" spans="1:2">
      <c r="A2655" s="289" t="s">
        <v>2129</v>
      </c>
      <c r="B2655" s="290"/>
    </row>
    <row r="2656" ht="16.5" customHeight="1" spans="1:2">
      <c r="A2656" s="289" t="s">
        <v>2130</v>
      </c>
      <c r="B2656" s="290"/>
    </row>
    <row r="2657" ht="16.5" customHeight="1" spans="1:2">
      <c r="A2657" s="289" t="s">
        <v>2131</v>
      </c>
      <c r="B2657" s="290"/>
    </row>
    <row r="2658" ht="16.5" customHeight="1" spans="1:2">
      <c r="A2658" s="289" t="s">
        <v>2132</v>
      </c>
      <c r="B2658" s="290"/>
    </row>
    <row r="2659" ht="16.5" customHeight="1" spans="1:2">
      <c r="A2659" s="289" t="s">
        <v>2133</v>
      </c>
      <c r="B2659" s="290"/>
    </row>
    <row r="2660" ht="16.5" customHeight="1" spans="1:2">
      <c r="A2660" s="289" t="s">
        <v>2134</v>
      </c>
      <c r="B2660" s="290"/>
    </row>
    <row r="2661" ht="16.5" customHeight="1" spans="1:2">
      <c r="A2661" s="289" t="s">
        <v>2135</v>
      </c>
      <c r="B2661" s="290"/>
    </row>
    <row r="2662" ht="16.5" customHeight="1" spans="1:2">
      <c r="A2662" s="289" t="s">
        <v>2136</v>
      </c>
      <c r="B2662" s="290"/>
    </row>
    <row r="2663" ht="16.5" customHeight="1" spans="1:2">
      <c r="A2663" s="289" t="s">
        <v>1148</v>
      </c>
      <c r="B2663" s="290"/>
    </row>
    <row r="2664" ht="16.5" customHeight="1" spans="1:2">
      <c r="A2664" s="289" t="s">
        <v>2137</v>
      </c>
      <c r="B2664" s="290"/>
    </row>
    <row r="2665" ht="16.5" customHeight="1" spans="1:2">
      <c r="A2665" s="291" t="s">
        <v>2138</v>
      </c>
      <c r="B2665" s="290"/>
    </row>
    <row r="2666" ht="16.5" customHeight="1" spans="1:2">
      <c r="A2666" s="289" t="s">
        <v>1151</v>
      </c>
      <c r="B2666" s="290"/>
    </row>
    <row r="2667" ht="16.5" customHeight="1" spans="1:2">
      <c r="A2667" s="289" t="s">
        <v>1152</v>
      </c>
      <c r="B2667" s="290"/>
    </row>
    <row r="2668" ht="16.5" customHeight="1" spans="1:2">
      <c r="A2668" s="289" t="s">
        <v>1141</v>
      </c>
      <c r="B2668" s="290"/>
    </row>
    <row r="2669" ht="16.5" customHeight="1" spans="1:2">
      <c r="A2669" s="289" t="s">
        <v>2139</v>
      </c>
      <c r="B2669" s="290"/>
    </row>
    <row r="2670" ht="16.5" customHeight="1" spans="1:2">
      <c r="A2670" s="289" t="s">
        <v>2140</v>
      </c>
      <c r="B2670" s="290"/>
    </row>
    <row r="2671" ht="16.5" customHeight="1" spans="1:2">
      <c r="A2671" s="289" t="s">
        <v>2141</v>
      </c>
      <c r="B2671" s="290"/>
    </row>
    <row r="2672" ht="16.5" customHeight="1" spans="1:2">
      <c r="A2672" s="289" t="s">
        <v>2142</v>
      </c>
      <c r="B2672" s="290"/>
    </row>
    <row r="2673" ht="16.5" customHeight="1" spans="1:2">
      <c r="A2673" s="289" t="s">
        <v>2143</v>
      </c>
      <c r="B2673" s="290"/>
    </row>
    <row r="2674" ht="16.5" customHeight="1" spans="1:2">
      <c r="A2674" s="289" t="s">
        <v>2144</v>
      </c>
      <c r="B2674" s="290"/>
    </row>
    <row r="2675" ht="16.5" customHeight="1" spans="1:2">
      <c r="A2675" s="289" t="s">
        <v>2145</v>
      </c>
      <c r="B2675" s="290"/>
    </row>
    <row r="2676" ht="16.5" customHeight="1" spans="1:2">
      <c r="A2676" s="289" t="s">
        <v>2146</v>
      </c>
      <c r="B2676" s="290"/>
    </row>
    <row r="2677" ht="16.5" customHeight="1" spans="1:2">
      <c r="A2677" s="289" t="s">
        <v>1148</v>
      </c>
      <c r="B2677" s="290"/>
    </row>
    <row r="2678" ht="16.5" customHeight="1" spans="1:2">
      <c r="A2678" s="289" t="s">
        <v>2147</v>
      </c>
      <c r="B2678" s="290"/>
    </row>
    <row r="2679" ht="16.5" customHeight="1" spans="1:2">
      <c r="A2679" s="291" t="s">
        <v>2148</v>
      </c>
      <c r="B2679" s="290"/>
    </row>
    <row r="2680" ht="16.5" customHeight="1" spans="1:2">
      <c r="A2680" s="289" t="s">
        <v>2149</v>
      </c>
      <c r="B2680" s="290"/>
    </row>
    <row r="2681" ht="16.5" customHeight="1" spans="1:2">
      <c r="A2681" s="289" t="s">
        <v>2150</v>
      </c>
      <c r="B2681" s="290"/>
    </row>
    <row r="2682" ht="16.5" customHeight="1" spans="1:2">
      <c r="A2682" s="289" t="s">
        <v>2151</v>
      </c>
      <c r="B2682" s="290"/>
    </row>
    <row r="2683" ht="16.5" customHeight="1" spans="1:2">
      <c r="A2683" s="289" t="s">
        <v>2152</v>
      </c>
      <c r="B2683" s="290"/>
    </row>
    <row r="2684" ht="16.5" customHeight="1" spans="1:2">
      <c r="A2684" s="291" t="s">
        <v>2153</v>
      </c>
      <c r="B2684" s="290"/>
    </row>
    <row r="2685" ht="16.5" customHeight="1" spans="1:2">
      <c r="A2685" s="289" t="s">
        <v>2154</v>
      </c>
      <c r="B2685" s="290"/>
    </row>
    <row r="2686" ht="16.5" customHeight="1" spans="1:2">
      <c r="A2686" s="289" t="s">
        <v>2155</v>
      </c>
      <c r="B2686" s="290"/>
    </row>
    <row r="2687" ht="16.5" customHeight="1" spans="1:2">
      <c r="A2687" s="289" t="s">
        <v>2156</v>
      </c>
      <c r="B2687" s="290"/>
    </row>
    <row r="2688" ht="16.5" customHeight="1" spans="1:2">
      <c r="A2688" s="289" t="s">
        <v>2157</v>
      </c>
      <c r="B2688" s="290"/>
    </row>
    <row r="2689" ht="16.5" customHeight="1" spans="1:2">
      <c r="A2689" s="289" t="s">
        <v>2158</v>
      </c>
      <c r="B2689" s="290"/>
    </row>
    <row r="2690" ht="16.5" customHeight="1" spans="1:2">
      <c r="A2690" s="291" t="s">
        <v>2159</v>
      </c>
      <c r="B2690" s="290"/>
    </row>
    <row r="2691" ht="16.5" customHeight="1" spans="1:2">
      <c r="A2691" s="289" t="s">
        <v>2160</v>
      </c>
      <c r="B2691" s="290"/>
    </row>
    <row r="2692" ht="16.5" customHeight="1" spans="1:2">
      <c r="A2692" s="289" t="s">
        <v>2161</v>
      </c>
      <c r="B2692" s="290"/>
    </row>
    <row r="2693" ht="16.5" customHeight="1" spans="1:2">
      <c r="A2693" s="289" t="s">
        <v>2162</v>
      </c>
      <c r="B2693" s="290"/>
    </row>
    <row r="2694" ht="16.5" customHeight="1" spans="1:2">
      <c r="A2694" s="289" t="s">
        <v>2163</v>
      </c>
      <c r="B2694" s="290"/>
    </row>
    <row r="2695" ht="16.5" customHeight="1" spans="1:2">
      <c r="A2695" s="289" t="s">
        <v>2164</v>
      </c>
      <c r="B2695" s="290"/>
    </row>
    <row r="2696" ht="16.5" customHeight="1" spans="1:2">
      <c r="A2696" s="289" t="s">
        <v>2165</v>
      </c>
      <c r="B2696" s="290"/>
    </row>
    <row r="2697" ht="16.5" customHeight="1" spans="1:2">
      <c r="A2697" s="289" t="s">
        <v>2166</v>
      </c>
      <c r="B2697" s="290"/>
    </row>
    <row r="2698" ht="16.5" customHeight="1" spans="1:2">
      <c r="A2698" s="289" t="s">
        <v>2167</v>
      </c>
      <c r="B2698" s="290"/>
    </row>
    <row r="2699" ht="16.5" customHeight="1" spans="1:2">
      <c r="A2699" s="289" t="s">
        <v>2168</v>
      </c>
      <c r="B2699" s="290"/>
    </row>
    <row r="2700" ht="16.5" customHeight="1" spans="1:2">
      <c r="A2700" s="289" t="s">
        <v>2169</v>
      </c>
      <c r="B2700" s="290"/>
    </row>
    <row r="2701" ht="16.5" customHeight="1" spans="1:2">
      <c r="A2701" s="289" t="s">
        <v>2170</v>
      </c>
      <c r="B2701" s="290"/>
    </row>
    <row r="2702" ht="16.5" customHeight="1" spans="1:2">
      <c r="A2702" s="292" t="s">
        <v>84</v>
      </c>
      <c r="B2702" s="290"/>
    </row>
    <row r="2703" ht="16.5" customHeight="1" spans="1:2">
      <c r="A2703" s="291" t="s">
        <v>2171</v>
      </c>
      <c r="B2703" s="290"/>
    </row>
    <row r="2704" ht="16.5" customHeight="1" spans="1:2">
      <c r="A2704" s="289" t="s">
        <v>1151</v>
      </c>
      <c r="B2704" s="290"/>
    </row>
    <row r="2705" ht="16.5" customHeight="1" spans="1:2">
      <c r="A2705" s="289" t="s">
        <v>1152</v>
      </c>
      <c r="B2705" s="290"/>
    </row>
    <row r="2706" ht="16.5" customHeight="1" spans="1:2">
      <c r="A2706" s="289" t="s">
        <v>1141</v>
      </c>
      <c r="B2706" s="290"/>
    </row>
    <row r="2707" ht="16.5" customHeight="1" spans="1:2">
      <c r="A2707" s="289" t="s">
        <v>2172</v>
      </c>
      <c r="B2707" s="290"/>
    </row>
    <row r="2708" ht="16.5" customHeight="1" spans="1:2">
      <c r="A2708" s="289" t="s">
        <v>2173</v>
      </c>
      <c r="B2708" s="290"/>
    </row>
    <row r="2709" ht="16.5" customHeight="1" spans="1:2">
      <c r="A2709" s="289" t="s">
        <v>2174</v>
      </c>
      <c r="B2709" s="290"/>
    </row>
    <row r="2710" ht="16.5" customHeight="1" spans="1:2">
      <c r="A2710" s="289" t="s">
        <v>2175</v>
      </c>
      <c r="B2710" s="290"/>
    </row>
    <row r="2711" ht="16.5" customHeight="1" spans="1:2">
      <c r="A2711" s="289" t="s">
        <v>2176</v>
      </c>
      <c r="B2711" s="290"/>
    </row>
    <row r="2712" ht="16.5" customHeight="1" spans="1:2">
      <c r="A2712" s="289" t="s">
        <v>2177</v>
      </c>
      <c r="B2712" s="290"/>
    </row>
    <row r="2713" ht="16.5" customHeight="1" spans="1:2">
      <c r="A2713" s="289" t="s">
        <v>1148</v>
      </c>
      <c r="B2713" s="290"/>
    </row>
    <row r="2714" ht="16.5" customHeight="1" spans="1:2">
      <c r="A2714" s="289" t="s">
        <v>2178</v>
      </c>
      <c r="B2714" s="290"/>
    </row>
    <row r="2715" ht="16.5" customHeight="1" spans="1:2">
      <c r="A2715" s="291" t="s">
        <v>2179</v>
      </c>
      <c r="B2715" s="290"/>
    </row>
    <row r="2716" ht="16.5" customHeight="1" spans="1:2">
      <c r="A2716" s="289" t="s">
        <v>1151</v>
      </c>
      <c r="B2716" s="290"/>
    </row>
    <row r="2717" ht="16.5" customHeight="1" spans="1:2">
      <c r="A2717" s="289" t="s">
        <v>1152</v>
      </c>
      <c r="B2717" s="290"/>
    </row>
    <row r="2718" ht="16.5" customHeight="1" spans="1:2">
      <c r="A2718" s="289" t="s">
        <v>1141</v>
      </c>
      <c r="B2718" s="290"/>
    </row>
    <row r="2719" ht="16.5" customHeight="1" spans="1:2">
      <c r="A2719" s="289" t="s">
        <v>2180</v>
      </c>
      <c r="B2719" s="290"/>
    </row>
    <row r="2720" ht="16.5" customHeight="1" spans="1:2">
      <c r="A2720" s="289" t="s">
        <v>2181</v>
      </c>
      <c r="B2720" s="290"/>
    </row>
    <row r="2721" ht="16.5" customHeight="1" spans="1:2">
      <c r="A2721" s="291" t="s">
        <v>2182</v>
      </c>
      <c r="B2721" s="290"/>
    </row>
    <row r="2722" ht="16.5" customHeight="1" spans="1:2">
      <c r="A2722" s="289" t="s">
        <v>1151</v>
      </c>
      <c r="B2722" s="290"/>
    </row>
    <row r="2723" ht="16.5" customHeight="1" spans="1:2">
      <c r="A2723" s="289" t="s">
        <v>1152</v>
      </c>
      <c r="B2723" s="290"/>
    </row>
    <row r="2724" ht="16.5" customHeight="1" spans="1:2">
      <c r="A2724" s="289" t="s">
        <v>1141</v>
      </c>
      <c r="B2724" s="290"/>
    </row>
    <row r="2725" ht="16.5" customHeight="1" spans="1:2">
      <c r="A2725" s="289" t="s">
        <v>2183</v>
      </c>
      <c r="B2725" s="290"/>
    </row>
    <row r="2726" ht="16.5" customHeight="1" spans="1:2">
      <c r="A2726" s="289" t="s">
        <v>2184</v>
      </c>
      <c r="B2726" s="290"/>
    </row>
    <row r="2727" ht="16.5" customHeight="1" spans="1:2">
      <c r="A2727" s="291" t="s">
        <v>2185</v>
      </c>
      <c r="B2727" s="290"/>
    </row>
    <row r="2728" ht="16.5" customHeight="1" spans="1:2">
      <c r="A2728" s="289" t="s">
        <v>1151</v>
      </c>
      <c r="B2728" s="290"/>
    </row>
    <row r="2729" ht="16.5" customHeight="1" spans="1:2">
      <c r="A2729" s="289" t="s">
        <v>1152</v>
      </c>
      <c r="B2729" s="290"/>
    </row>
    <row r="2730" ht="16.5" customHeight="1" spans="1:2">
      <c r="A2730" s="289" t="s">
        <v>1141</v>
      </c>
      <c r="B2730" s="290"/>
    </row>
    <row r="2731" ht="16.5" customHeight="1" spans="1:2">
      <c r="A2731" s="289" t="s">
        <v>2186</v>
      </c>
      <c r="B2731" s="290"/>
    </row>
    <row r="2732" ht="16.5" customHeight="1" spans="1:2">
      <c r="A2732" s="289" t="s">
        <v>2187</v>
      </c>
      <c r="B2732" s="290"/>
    </row>
    <row r="2733" ht="16.5" customHeight="1" spans="1:2">
      <c r="A2733" s="289" t="s">
        <v>1148</v>
      </c>
      <c r="B2733" s="290"/>
    </row>
    <row r="2734" ht="16.5" customHeight="1" spans="1:2">
      <c r="A2734" s="289" t="s">
        <v>2188</v>
      </c>
      <c r="B2734" s="290"/>
    </row>
    <row r="2735" ht="16.5" customHeight="1" spans="1:2">
      <c r="A2735" s="291" t="s">
        <v>2189</v>
      </c>
      <c r="B2735" s="290"/>
    </row>
    <row r="2736" ht="16.5" customHeight="1" spans="1:2">
      <c r="A2736" s="289" t="s">
        <v>1151</v>
      </c>
      <c r="B2736" s="290"/>
    </row>
    <row r="2737" ht="16.5" customHeight="1" spans="1:2">
      <c r="A2737" s="289" t="s">
        <v>1152</v>
      </c>
      <c r="B2737" s="290"/>
    </row>
    <row r="2738" ht="16.5" customHeight="1" spans="1:2">
      <c r="A2738" s="289" t="s">
        <v>1141</v>
      </c>
      <c r="B2738" s="290"/>
    </row>
    <row r="2739" ht="16.5" customHeight="1" spans="1:2">
      <c r="A2739" s="289" t="s">
        <v>2190</v>
      </c>
      <c r="B2739" s="290"/>
    </row>
    <row r="2740" ht="16.5" customHeight="1" spans="1:2">
      <c r="A2740" s="289" t="s">
        <v>2191</v>
      </c>
      <c r="B2740" s="290"/>
    </row>
    <row r="2741" ht="16.5" customHeight="1" spans="1:2">
      <c r="A2741" s="289" t="s">
        <v>2192</v>
      </c>
      <c r="B2741" s="290"/>
    </row>
    <row r="2742" ht="16.5" customHeight="1" spans="1:2">
      <c r="A2742" s="289" t="s">
        <v>2193</v>
      </c>
      <c r="B2742" s="290"/>
    </row>
    <row r="2743" ht="16.5" customHeight="1" spans="1:2">
      <c r="A2743" s="289" t="s">
        <v>2194</v>
      </c>
      <c r="B2743" s="290"/>
    </row>
    <row r="2744" ht="16.5" customHeight="1" spans="1:2">
      <c r="A2744" s="289" t="s">
        <v>2195</v>
      </c>
      <c r="B2744" s="290"/>
    </row>
    <row r="2745" ht="16.5" customHeight="1" spans="1:2">
      <c r="A2745" s="289" t="s">
        <v>2196</v>
      </c>
      <c r="B2745" s="290"/>
    </row>
    <row r="2746" ht="16.5" customHeight="1" spans="1:2">
      <c r="A2746" s="289" t="s">
        <v>2197</v>
      </c>
      <c r="B2746" s="290"/>
    </row>
    <row r="2747" ht="16.5" customHeight="1" spans="1:2">
      <c r="A2747" s="289" t="s">
        <v>2198</v>
      </c>
      <c r="B2747" s="290"/>
    </row>
    <row r="2748" ht="16.5" customHeight="1" spans="1:2">
      <c r="A2748" s="291" t="s">
        <v>2199</v>
      </c>
      <c r="B2748" s="290"/>
    </row>
    <row r="2749" ht="16.5" customHeight="1" spans="1:2">
      <c r="A2749" s="289" t="s">
        <v>2200</v>
      </c>
      <c r="B2749" s="290"/>
    </row>
    <row r="2750" ht="16.5" customHeight="1" spans="1:2">
      <c r="A2750" s="289" t="s">
        <v>2201</v>
      </c>
      <c r="B2750" s="290"/>
    </row>
    <row r="2751" ht="16.5" customHeight="1" spans="1:2">
      <c r="A2751" s="289" t="s">
        <v>2202</v>
      </c>
      <c r="B2751" s="290"/>
    </row>
    <row r="2752" ht="16.5" customHeight="1" spans="1:2">
      <c r="A2752" s="291" t="s">
        <v>2203</v>
      </c>
      <c r="B2752" s="290"/>
    </row>
    <row r="2753" ht="16.5" customHeight="1" spans="1:2">
      <c r="A2753" s="289" t="s">
        <v>2204</v>
      </c>
      <c r="B2753" s="290"/>
    </row>
    <row r="2754" ht="16.5" customHeight="1" spans="1:2">
      <c r="A2754" s="289" t="s">
        <v>2205</v>
      </c>
      <c r="B2754" s="290"/>
    </row>
    <row r="2755" ht="16.5" customHeight="1" spans="1:2">
      <c r="A2755" s="289" t="s">
        <v>2206</v>
      </c>
      <c r="B2755" s="290"/>
    </row>
    <row r="2756" ht="16.5" customHeight="1" spans="1:2">
      <c r="A2756" s="289" t="s">
        <v>2207</v>
      </c>
      <c r="B2756" s="290"/>
    </row>
    <row r="2757" ht="16.5" customHeight="1" spans="1:2">
      <c r="A2757" s="289" t="s">
        <v>2208</v>
      </c>
      <c r="B2757" s="290"/>
    </row>
    <row r="2758" ht="16.5" customHeight="1" spans="1:2">
      <c r="A2758" s="291" t="s">
        <v>2209</v>
      </c>
      <c r="B2758" s="290"/>
    </row>
    <row r="2759" ht="16.5" customHeight="1" spans="1:2">
      <c r="A2759" s="289" t="s">
        <v>85</v>
      </c>
      <c r="B2759" s="290"/>
    </row>
    <row r="2760" ht="16.5" customHeight="1" spans="1:2">
      <c r="A2760" s="289" t="s">
        <v>86</v>
      </c>
      <c r="B2760" s="290"/>
    </row>
    <row r="2761" ht="16.5" customHeight="1" spans="1:2">
      <c r="A2761" s="289" t="s">
        <v>1282</v>
      </c>
      <c r="B2761" s="290"/>
    </row>
    <row r="2762" ht="16.5" customHeight="1" spans="1:2">
      <c r="A2762" s="289" t="s">
        <v>1282</v>
      </c>
      <c r="B2762" s="290"/>
    </row>
    <row r="2763" ht="16.5" customHeight="1" spans="1:2">
      <c r="A2763" s="289" t="s">
        <v>87</v>
      </c>
      <c r="B2763" s="290"/>
    </row>
    <row r="2764" ht="16.5" customHeight="1" spans="1:2">
      <c r="A2764" s="289" t="s">
        <v>2210</v>
      </c>
      <c r="B2764" s="290"/>
    </row>
    <row r="2765" ht="16.5" customHeight="1" spans="1:2">
      <c r="A2765" s="289" t="s">
        <v>2211</v>
      </c>
      <c r="B2765" s="290"/>
    </row>
    <row r="2766" ht="16.5" customHeight="1" spans="1:2">
      <c r="A2766" s="289" t="s">
        <v>88</v>
      </c>
      <c r="B2766" s="290"/>
    </row>
    <row r="2767" ht="16.5" customHeight="1" spans="1:2">
      <c r="A2767" s="289" t="s">
        <v>2212</v>
      </c>
      <c r="B2767" s="290"/>
    </row>
    <row r="2768" ht="32.25" customHeight="1" spans="1:10">
      <c r="A2768" s="293" t="s">
        <v>2213</v>
      </c>
      <c r="B2768" s="293"/>
      <c r="C2768" s="125"/>
      <c r="D2768" s="125"/>
      <c r="E2768" s="125"/>
      <c r="F2768" s="125"/>
      <c r="G2768" s="125"/>
      <c r="H2768" s="125"/>
      <c r="I2768" s="125"/>
      <c r="J2768" s="125"/>
    </row>
    <row r="2770" customHeight="1" spans="2:2">
      <c r="B2770" s="272" t="s">
        <v>2214</v>
      </c>
    </row>
  </sheetData>
  <mergeCells count="4">
    <mergeCell ref="A1:B1"/>
    <mergeCell ref="A2:B2"/>
    <mergeCell ref="A4:B4"/>
    <mergeCell ref="A2768:B2768"/>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zoomScale="130" zoomScaleNormal="130" workbookViewId="0">
      <selection activeCell="E17" sqref="E17"/>
    </sheetView>
  </sheetViews>
  <sheetFormatPr defaultColWidth="9" defaultRowHeight="13.5" outlineLevelRow="6" outlineLevelCol="3"/>
  <cols>
    <col min="1" max="1" width="9.875" style="86" customWidth="1"/>
    <col min="2" max="2" width="26.75" style="86" customWidth="1"/>
    <col min="3" max="4" width="16.375" style="86" customWidth="1"/>
    <col min="5" max="16384" width="9" style="86"/>
  </cols>
  <sheetData>
    <row r="1" ht="18.75" spans="1:4">
      <c r="A1" s="76" t="s">
        <v>2215</v>
      </c>
      <c r="B1" s="76"/>
      <c r="C1" s="76"/>
      <c r="D1" s="76"/>
    </row>
    <row r="2" ht="25.5" customHeight="1" spans="1:4">
      <c r="A2" s="77" t="s">
        <v>2216</v>
      </c>
      <c r="B2" s="77"/>
      <c r="C2" s="77"/>
      <c r="D2" s="77"/>
    </row>
    <row r="3" ht="20.25" customHeight="1" spans="1:4">
      <c r="A3" s="78" t="s">
        <v>2217</v>
      </c>
      <c r="B3" s="78"/>
      <c r="C3" s="78"/>
      <c r="D3" s="78"/>
    </row>
    <row r="4" ht="14.25" customHeight="1" spans="1:4">
      <c r="A4" s="87"/>
      <c r="B4" s="87"/>
      <c r="C4" s="87"/>
      <c r="D4" s="80" t="s">
        <v>35</v>
      </c>
    </row>
    <row r="5" ht="21.75" customHeight="1" spans="1:4">
      <c r="A5" s="120" t="s">
        <v>2218</v>
      </c>
      <c r="B5" s="120"/>
      <c r="C5" s="121" t="s">
        <v>2219</v>
      </c>
      <c r="D5" s="121" t="s">
        <v>2220</v>
      </c>
    </row>
    <row r="6" s="85" customFormat="1" ht="22.5" customHeight="1" spans="1:4">
      <c r="A6" s="269" t="s">
        <v>2221</v>
      </c>
      <c r="B6" s="269"/>
      <c r="C6" s="270" t="s">
        <v>2222</v>
      </c>
      <c r="D6" s="270" t="s">
        <v>2222</v>
      </c>
    </row>
    <row r="7" s="85" customFormat="1" ht="14.25" customHeight="1" spans="1:4">
      <c r="A7" s="271" t="s">
        <v>2223</v>
      </c>
      <c r="B7" s="271"/>
      <c r="C7" s="271"/>
      <c r="D7" s="86"/>
    </row>
  </sheetData>
  <mergeCells count="5">
    <mergeCell ref="A1:D1"/>
    <mergeCell ref="A2:D2"/>
    <mergeCell ref="A3:D3"/>
    <mergeCell ref="A5:B5"/>
    <mergeCell ref="A6:B6"/>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68"/>
  <sheetViews>
    <sheetView showZeros="0" zoomScale="130" zoomScaleNormal="130" workbookViewId="0">
      <selection activeCell="E6" sqref="E6"/>
    </sheetView>
  </sheetViews>
  <sheetFormatPr defaultColWidth="10" defaultRowHeight="13.5" outlineLevelCol="1"/>
  <cols>
    <col min="1" max="1" width="56.625" style="74" customWidth="1"/>
    <col min="2" max="2" width="20.125" style="75" customWidth="1"/>
    <col min="3" max="16384" width="10" style="75"/>
  </cols>
  <sheetData>
    <row r="1" ht="18.75" spans="1:2">
      <c r="A1" s="76" t="s">
        <v>2224</v>
      </c>
      <c r="B1" s="76"/>
    </row>
    <row r="2" ht="22.5" spans="1:2">
      <c r="A2" s="233" t="s">
        <v>2216</v>
      </c>
      <c r="B2" s="233"/>
    </row>
    <row r="3" spans="1:2">
      <c r="A3" s="78" t="s">
        <v>2225</v>
      </c>
      <c r="B3" s="78"/>
    </row>
    <row r="4" ht="20.25" customHeight="1" spans="1:2">
      <c r="A4" s="79"/>
      <c r="B4" s="80" t="s">
        <v>35</v>
      </c>
    </row>
    <row r="5" ht="24" customHeight="1" spans="1:2">
      <c r="A5" s="120" t="s">
        <v>2226</v>
      </c>
      <c r="B5" s="121" t="s">
        <v>40</v>
      </c>
    </row>
    <row r="6" ht="24" customHeight="1" spans="1:2">
      <c r="A6" s="229" t="s">
        <v>2221</v>
      </c>
      <c r="B6" s="267" t="s">
        <v>2222</v>
      </c>
    </row>
    <row r="7" ht="20.1" customHeight="1" spans="1:2">
      <c r="A7" s="268" t="s">
        <v>2223</v>
      </c>
      <c r="B7" s="268"/>
    </row>
    <row r="8" spans="1:1">
      <c r="A8" s="75"/>
    </row>
    <row r="9" spans="1:1">
      <c r="A9" s="75"/>
    </row>
    <row r="10" spans="1:1">
      <c r="A10" s="75"/>
    </row>
    <row r="11" spans="1:1">
      <c r="A11" s="75"/>
    </row>
    <row r="12" spans="1:1">
      <c r="A12" s="75"/>
    </row>
    <row r="13" spans="1:1">
      <c r="A13" s="75"/>
    </row>
    <row r="14" spans="1:1">
      <c r="A14" s="75"/>
    </row>
    <row r="15" spans="1:1">
      <c r="A15" s="75"/>
    </row>
    <row r="16" spans="1:1">
      <c r="A16" s="75"/>
    </row>
    <row r="17" spans="1:1">
      <c r="A17" s="75"/>
    </row>
    <row r="18" spans="1:1">
      <c r="A18" s="75"/>
    </row>
    <row r="19" spans="1:1">
      <c r="A19" s="75"/>
    </row>
    <row r="20" spans="1:1">
      <c r="A20" s="75"/>
    </row>
    <row r="21" spans="1:1">
      <c r="A21" s="75"/>
    </row>
    <row r="22" spans="1:1">
      <c r="A22" s="75"/>
    </row>
    <row r="23" spans="1:1">
      <c r="A23" s="75"/>
    </row>
    <row r="24" spans="1:1">
      <c r="A24" s="75"/>
    </row>
    <row r="25" spans="1:1">
      <c r="A25" s="75"/>
    </row>
    <row r="26" spans="1:1">
      <c r="A26" s="75"/>
    </row>
    <row r="27" spans="1:1">
      <c r="A27" s="75"/>
    </row>
    <row r="28" spans="1:1">
      <c r="A28" s="75"/>
    </row>
    <row r="29" spans="1:1">
      <c r="A29" s="75"/>
    </row>
    <row r="30" spans="1:1">
      <c r="A30" s="75"/>
    </row>
    <row r="31" spans="1:1">
      <c r="A31" s="75"/>
    </row>
    <row r="32" spans="1:1">
      <c r="A32" s="75"/>
    </row>
    <row r="33" spans="1:1">
      <c r="A33" s="75"/>
    </row>
    <row r="34" spans="1:1">
      <c r="A34" s="75"/>
    </row>
    <row r="35" spans="1:1">
      <c r="A35" s="75"/>
    </row>
    <row r="36" spans="1:1">
      <c r="A36" s="75"/>
    </row>
    <row r="37" spans="1:1">
      <c r="A37" s="75"/>
    </row>
    <row r="38" spans="1:1">
      <c r="A38" s="75"/>
    </row>
    <row r="39" spans="1:1">
      <c r="A39" s="75"/>
    </row>
    <row r="40" spans="1:1">
      <c r="A40" s="75"/>
    </row>
    <row r="41" spans="1:1">
      <c r="A41" s="75"/>
    </row>
    <row r="42" spans="1:1">
      <c r="A42" s="75"/>
    </row>
    <row r="43" spans="1:1">
      <c r="A43" s="75"/>
    </row>
    <row r="44" spans="1:1">
      <c r="A44" s="75"/>
    </row>
    <row r="45" spans="1:1">
      <c r="A45" s="75"/>
    </row>
    <row r="46" spans="1:1">
      <c r="A46" s="75"/>
    </row>
    <row r="47" spans="1:1">
      <c r="A47" s="75"/>
    </row>
    <row r="48" spans="1:1">
      <c r="A48" s="75"/>
    </row>
    <row r="49" spans="1:1">
      <c r="A49" s="75"/>
    </row>
    <row r="50" spans="1:1">
      <c r="A50" s="75"/>
    </row>
    <row r="51" spans="1:1">
      <c r="A51" s="75"/>
    </row>
    <row r="52" spans="1:1">
      <c r="A52" s="75"/>
    </row>
    <row r="53" spans="1:1">
      <c r="A53" s="75"/>
    </row>
    <row r="54" spans="1:1">
      <c r="A54" s="75"/>
    </row>
    <row r="55" spans="1:1">
      <c r="A55" s="75"/>
    </row>
    <row r="56" spans="1:1">
      <c r="A56" s="75"/>
    </row>
    <row r="57" spans="1:1">
      <c r="A57" s="75"/>
    </row>
    <row r="58" spans="1:1">
      <c r="A58" s="75"/>
    </row>
    <row r="59" spans="1:1">
      <c r="A59" s="75"/>
    </row>
    <row r="60" spans="1:1">
      <c r="A60" s="75"/>
    </row>
    <row r="61" spans="1:1">
      <c r="A61" s="75"/>
    </row>
    <row r="62" spans="1:1">
      <c r="A62" s="75"/>
    </row>
    <row r="63" spans="1:1">
      <c r="A63" s="75"/>
    </row>
    <row r="64" spans="1:1">
      <c r="A64" s="75"/>
    </row>
    <row r="65" spans="1:1">
      <c r="A65" s="75"/>
    </row>
    <row r="66" spans="1:1">
      <c r="A66" s="75"/>
    </row>
    <row r="67" spans="1:1">
      <c r="A67" s="75"/>
    </row>
    <row r="68" spans="1:1">
      <c r="A68" s="75"/>
    </row>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O57"/>
  <sheetViews>
    <sheetView showZeros="0" zoomScaleSheetLayoutView="130" topLeftCell="C1" workbookViewId="0">
      <selection activeCell="O7" sqref="O7"/>
    </sheetView>
  </sheetViews>
  <sheetFormatPr defaultColWidth="9" defaultRowHeight="14.25"/>
  <cols>
    <col min="1" max="1" width="39.125" style="240" customWidth="1"/>
    <col min="2" max="5" width="11.125" style="241" customWidth="1"/>
    <col min="6" max="6" width="12.625" style="241" customWidth="1"/>
    <col min="7" max="7" width="11.75" style="241" customWidth="1"/>
    <col min="8" max="8" width="35.125" style="242" customWidth="1"/>
    <col min="9" max="12" width="11.125" style="241" customWidth="1"/>
    <col min="13" max="13" width="12.625" style="241" customWidth="1"/>
    <col min="14" max="14" width="11.75" style="241" customWidth="1"/>
    <col min="15" max="15" width="12.625" style="243"/>
    <col min="16" max="16384" width="9" style="243"/>
  </cols>
  <sheetData>
    <row r="1" ht="18" customHeight="1" spans="1:14">
      <c r="A1" s="3" t="s">
        <v>2227</v>
      </c>
      <c r="B1" s="3"/>
      <c r="C1" s="3"/>
      <c r="D1" s="3"/>
      <c r="E1" s="3"/>
      <c r="F1" s="3"/>
      <c r="G1" s="3"/>
      <c r="H1" s="3"/>
      <c r="I1" s="3"/>
      <c r="J1" s="3"/>
      <c r="K1" s="3"/>
      <c r="L1" s="3"/>
      <c r="M1" s="3"/>
      <c r="N1" s="3"/>
    </row>
    <row r="2" ht="33" customHeight="1" spans="1:14">
      <c r="A2" s="22" t="s">
        <v>2228</v>
      </c>
      <c r="B2" s="22"/>
      <c r="C2" s="22"/>
      <c r="D2" s="22"/>
      <c r="E2" s="22"/>
      <c r="F2" s="22"/>
      <c r="G2" s="22"/>
      <c r="H2" s="22"/>
      <c r="I2" s="22"/>
      <c r="J2" s="22"/>
      <c r="K2" s="22"/>
      <c r="L2" s="22"/>
      <c r="M2" s="22"/>
      <c r="N2" s="22"/>
    </row>
    <row r="3" ht="20.25" customHeight="1" spans="1:14">
      <c r="A3" s="244" t="s">
        <v>2229</v>
      </c>
      <c r="B3" s="244"/>
      <c r="C3" s="244"/>
      <c r="D3" s="244"/>
      <c r="E3" s="244"/>
      <c r="F3" s="244"/>
      <c r="G3" s="244"/>
      <c r="H3" s="244"/>
      <c r="I3" s="244"/>
      <c r="J3" s="244"/>
      <c r="K3" s="244"/>
      <c r="L3" s="244"/>
      <c r="M3" s="244"/>
      <c r="N3" s="264" t="s">
        <v>35</v>
      </c>
    </row>
    <row r="4" ht="57" spans="1:14">
      <c r="A4" s="245" t="s">
        <v>2230</v>
      </c>
      <c r="B4" s="28" t="s">
        <v>37</v>
      </c>
      <c r="C4" s="28" t="s">
        <v>38</v>
      </c>
      <c r="D4" s="28" t="s">
        <v>39</v>
      </c>
      <c r="E4" s="28" t="s">
        <v>40</v>
      </c>
      <c r="F4" s="28" t="s">
        <v>41</v>
      </c>
      <c r="G4" s="199" t="s">
        <v>42</v>
      </c>
      <c r="H4" s="245" t="s">
        <v>114</v>
      </c>
      <c r="I4" s="28" t="s">
        <v>37</v>
      </c>
      <c r="J4" s="28" t="s">
        <v>38</v>
      </c>
      <c r="K4" s="28" t="s">
        <v>39</v>
      </c>
      <c r="L4" s="28" t="s">
        <v>40</v>
      </c>
      <c r="M4" s="28" t="s">
        <v>41</v>
      </c>
      <c r="N4" s="199" t="s">
        <v>42</v>
      </c>
    </row>
    <row r="5" ht="20.1" customHeight="1" spans="1:15">
      <c r="A5" s="245" t="s">
        <v>44</v>
      </c>
      <c r="B5" s="246">
        <f>B6+B20</f>
        <v>93.45005</v>
      </c>
      <c r="C5" s="246">
        <f t="shared" ref="C5:E5" si="0">C6+C20</f>
        <v>111.45005</v>
      </c>
      <c r="D5" s="246">
        <f t="shared" si="0"/>
        <v>111.45005</v>
      </c>
      <c r="E5" s="246">
        <f t="shared" si="0"/>
        <v>111.45005</v>
      </c>
      <c r="F5" s="247">
        <v>100</v>
      </c>
      <c r="G5" s="248">
        <v>30.5342602739726</v>
      </c>
      <c r="H5" s="245" t="s">
        <v>44</v>
      </c>
      <c r="I5" s="250">
        <f>I6+I20</f>
        <v>93.45</v>
      </c>
      <c r="J5" s="250">
        <f>J6+J20+J28</f>
        <v>111.450038</v>
      </c>
      <c r="K5" s="250">
        <f>K6+K20+K28</f>
        <v>111.450038</v>
      </c>
      <c r="L5" s="250">
        <f>L6+L20+L28</f>
        <v>111.450038</v>
      </c>
      <c r="M5" s="247">
        <v>100</v>
      </c>
      <c r="N5" s="248">
        <v>30.5342602739726</v>
      </c>
      <c r="O5" s="265"/>
    </row>
    <row r="6" ht="20.1" customHeight="1" spans="1:15">
      <c r="A6" s="249" t="s">
        <v>45</v>
      </c>
      <c r="B6" s="250">
        <f>SUM(B7:B19)</f>
        <v>0</v>
      </c>
      <c r="C6" s="250">
        <f t="shared" ref="C6:E6" si="1">SUM(C7:C19)</f>
        <v>0</v>
      </c>
      <c r="D6" s="250"/>
      <c r="E6" s="250">
        <f t="shared" si="1"/>
        <v>0</v>
      </c>
      <c r="F6" s="247"/>
      <c r="G6" s="251">
        <v>0</v>
      </c>
      <c r="H6" s="249" t="s">
        <v>46</v>
      </c>
      <c r="I6" s="250">
        <f>SUM(I7:I19)</f>
        <v>93.45</v>
      </c>
      <c r="J6" s="250">
        <f t="shared" ref="J6:K6" si="2">SUM(J7:J19)</f>
        <v>111.450038</v>
      </c>
      <c r="K6" s="250">
        <f t="shared" si="2"/>
        <v>111.450038</v>
      </c>
      <c r="L6" s="250">
        <f t="shared" ref="L6" si="3">SUM(L7:L19)</f>
        <v>111.450038</v>
      </c>
      <c r="M6" s="247">
        <v>100</v>
      </c>
      <c r="N6" s="251">
        <v>40.7750910058424</v>
      </c>
      <c r="O6" s="265"/>
    </row>
    <row r="7" ht="20.1" customHeight="1" spans="1:15">
      <c r="A7" s="252" t="s">
        <v>2231</v>
      </c>
      <c r="B7" s="253"/>
      <c r="C7" s="253"/>
      <c r="D7" s="253"/>
      <c r="E7" s="253"/>
      <c r="F7" s="253"/>
      <c r="G7" s="254">
        <v>0</v>
      </c>
      <c r="H7" s="255" t="s">
        <v>2232</v>
      </c>
      <c r="I7" s="253"/>
      <c r="J7" s="253"/>
      <c r="K7" s="253"/>
      <c r="L7" s="253"/>
      <c r="M7" s="253"/>
      <c r="N7" s="254">
        <v>0</v>
      </c>
      <c r="O7" s="265"/>
    </row>
    <row r="8" ht="20.1" customHeight="1" spans="1:15">
      <c r="A8" s="255" t="s">
        <v>2233</v>
      </c>
      <c r="B8" s="253"/>
      <c r="C8" s="253"/>
      <c r="D8" s="253"/>
      <c r="E8" s="253"/>
      <c r="F8" s="253"/>
      <c r="G8" s="254">
        <v>0</v>
      </c>
      <c r="H8" s="255" t="s">
        <v>2234</v>
      </c>
      <c r="I8" s="266">
        <v>49</v>
      </c>
      <c r="J8" s="253"/>
      <c r="K8" s="253"/>
      <c r="L8" s="253"/>
      <c r="M8" s="253"/>
      <c r="N8" s="254">
        <v>0</v>
      </c>
      <c r="O8" s="265"/>
    </row>
    <row r="9" ht="20.1" customHeight="1" spans="1:15">
      <c r="A9" s="255" t="s">
        <v>2235</v>
      </c>
      <c r="B9" s="253"/>
      <c r="C9" s="253"/>
      <c r="D9" s="253"/>
      <c r="E9" s="253"/>
      <c r="F9" s="253"/>
      <c r="G9" s="254">
        <v>0</v>
      </c>
      <c r="H9" s="255" t="s">
        <v>2236</v>
      </c>
      <c r="I9" s="33">
        <v>20</v>
      </c>
      <c r="J9" s="253">
        <f>66.29151+0.70849</f>
        <v>67</v>
      </c>
      <c r="K9" s="253">
        <v>67</v>
      </c>
      <c r="L9" s="253">
        <v>67</v>
      </c>
      <c r="M9" s="253">
        <v>100</v>
      </c>
      <c r="N9" s="254">
        <v>79.8692891566265</v>
      </c>
      <c r="O9" s="265"/>
    </row>
    <row r="10" ht="20.1" customHeight="1" spans="1:15">
      <c r="A10" s="255" t="s">
        <v>2237</v>
      </c>
      <c r="B10" s="253"/>
      <c r="C10" s="253"/>
      <c r="D10" s="253"/>
      <c r="E10" s="253"/>
      <c r="F10" s="253"/>
      <c r="G10" s="254">
        <v>0</v>
      </c>
      <c r="H10" s="255" t="s">
        <v>2238</v>
      </c>
      <c r="I10" s="33"/>
      <c r="J10" s="253">
        <f>19.982588+0.0174</f>
        <v>19.999988</v>
      </c>
      <c r="K10" s="253">
        <v>19.999988</v>
      </c>
      <c r="L10" s="253">
        <v>19.999988</v>
      </c>
      <c r="M10" s="253">
        <v>100</v>
      </c>
      <c r="N10" s="254">
        <v>0</v>
      </c>
      <c r="O10" s="265"/>
    </row>
    <row r="11" ht="20.1" customHeight="1" spans="1:15">
      <c r="A11" s="255" t="s">
        <v>2239</v>
      </c>
      <c r="B11" s="33"/>
      <c r="C11" s="253"/>
      <c r="D11" s="253"/>
      <c r="E11" s="253"/>
      <c r="F11" s="253"/>
      <c r="G11" s="254">
        <v>0</v>
      </c>
      <c r="H11" s="255" t="s">
        <v>2240</v>
      </c>
      <c r="I11" s="266"/>
      <c r="J11" s="253"/>
      <c r="K11" s="253"/>
      <c r="L11" s="253"/>
      <c r="M11" s="253"/>
      <c r="N11" s="254">
        <v>0</v>
      </c>
      <c r="O11" s="265"/>
    </row>
    <row r="12" ht="20.1" customHeight="1" spans="1:15">
      <c r="A12" s="255" t="s">
        <v>2241</v>
      </c>
      <c r="B12" s="33"/>
      <c r="C12" s="253"/>
      <c r="D12" s="253"/>
      <c r="E12" s="253"/>
      <c r="F12" s="253"/>
      <c r="G12" s="254">
        <v>0</v>
      </c>
      <c r="H12" s="255" t="s">
        <v>2242</v>
      </c>
      <c r="I12" s="266"/>
      <c r="J12" s="253"/>
      <c r="K12" s="253"/>
      <c r="L12" s="253"/>
      <c r="M12" s="253"/>
      <c r="N12" s="254">
        <v>0</v>
      </c>
      <c r="O12" s="265"/>
    </row>
    <row r="13" ht="20.1" customHeight="1" spans="1:15">
      <c r="A13" s="255" t="s">
        <v>2243</v>
      </c>
      <c r="B13" s="33"/>
      <c r="C13" s="253"/>
      <c r="D13" s="253"/>
      <c r="E13" s="253"/>
      <c r="F13" s="253"/>
      <c r="G13" s="254">
        <v>0</v>
      </c>
      <c r="H13" s="255" t="s">
        <v>2244</v>
      </c>
      <c r="I13" s="266"/>
      <c r="J13" s="253"/>
      <c r="K13" s="253"/>
      <c r="L13" s="253"/>
      <c r="M13" s="253"/>
      <c r="N13" s="254">
        <v>0</v>
      </c>
      <c r="O13" s="265"/>
    </row>
    <row r="14" ht="20.1" customHeight="1" spans="1:15">
      <c r="A14" s="255" t="s">
        <v>2245</v>
      </c>
      <c r="B14" s="33"/>
      <c r="C14" s="253"/>
      <c r="D14" s="253"/>
      <c r="E14" s="253"/>
      <c r="F14" s="253"/>
      <c r="G14" s="254">
        <v>0</v>
      </c>
      <c r="H14" s="255" t="s">
        <v>2246</v>
      </c>
      <c r="I14" s="33"/>
      <c r="J14" s="253"/>
      <c r="K14" s="253"/>
      <c r="L14" s="253"/>
      <c r="M14" s="253"/>
      <c r="N14" s="254">
        <v>0</v>
      </c>
      <c r="O14" s="265"/>
    </row>
    <row r="15" ht="20.1" customHeight="1" spans="1:15">
      <c r="A15" s="255" t="s">
        <v>2247</v>
      </c>
      <c r="B15" s="33"/>
      <c r="C15" s="253"/>
      <c r="D15" s="253"/>
      <c r="E15" s="253"/>
      <c r="F15" s="253"/>
      <c r="G15" s="254">
        <v>0</v>
      </c>
      <c r="H15" s="255" t="s">
        <v>2248</v>
      </c>
      <c r="I15" s="33">
        <v>24.45</v>
      </c>
      <c r="J15" s="253">
        <v>24.45005</v>
      </c>
      <c r="K15" s="253">
        <v>24.45005</v>
      </c>
      <c r="L15" s="253">
        <v>24.45005</v>
      </c>
      <c r="M15" s="253">
        <v>100</v>
      </c>
      <c r="N15" s="254">
        <v>12.9675123376744</v>
      </c>
      <c r="O15" s="265"/>
    </row>
    <row r="16" ht="20.1" customHeight="1" spans="1:15">
      <c r="A16" s="255" t="s">
        <v>2249</v>
      </c>
      <c r="B16" s="33"/>
      <c r="C16" s="253"/>
      <c r="D16" s="253"/>
      <c r="E16" s="253"/>
      <c r="F16" s="253"/>
      <c r="G16" s="254">
        <v>0</v>
      </c>
      <c r="H16" s="255"/>
      <c r="I16" s="33"/>
      <c r="J16" s="253"/>
      <c r="K16" s="253"/>
      <c r="L16" s="253"/>
      <c r="M16" s="253"/>
      <c r="N16" s="254"/>
      <c r="O16" s="265"/>
    </row>
    <row r="17" ht="20.1" customHeight="1" spans="1:15">
      <c r="A17" s="221" t="s">
        <v>2250</v>
      </c>
      <c r="B17" s="33"/>
      <c r="C17" s="253"/>
      <c r="D17" s="253"/>
      <c r="E17" s="253"/>
      <c r="F17" s="253"/>
      <c r="G17" s="254">
        <v>0</v>
      </c>
      <c r="H17" s="255"/>
      <c r="I17" s="33"/>
      <c r="J17" s="253"/>
      <c r="K17" s="253"/>
      <c r="L17" s="253"/>
      <c r="M17" s="253"/>
      <c r="N17" s="254"/>
      <c r="O17" s="265"/>
    </row>
    <row r="18" ht="20.1" customHeight="1" spans="1:15">
      <c r="A18" s="221" t="s">
        <v>2251</v>
      </c>
      <c r="B18" s="33"/>
      <c r="C18" s="253"/>
      <c r="D18" s="253"/>
      <c r="E18" s="253"/>
      <c r="F18" s="253"/>
      <c r="G18" s="254">
        <v>0</v>
      </c>
      <c r="H18" s="255"/>
      <c r="I18" s="33"/>
      <c r="J18" s="253"/>
      <c r="K18" s="253"/>
      <c r="L18" s="253"/>
      <c r="M18" s="253"/>
      <c r="N18" s="254"/>
      <c r="O18" s="265"/>
    </row>
    <row r="19" ht="20.1" customHeight="1" spans="1:15">
      <c r="A19" s="221" t="s">
        <v>2252</v>
      </c>
      <c r="B19" s="256"/>
      <c r="C19" s="256"/>
      <c r="D19" s="256"/>
      <c r="E19" s="256"/>
      <c r="F19" s="256"/>
      <c r="G19" s="254">
        <v>0</v>
      </c>
      <c r="H19" s="255"/>
      <c r="I19" s="256"/>
      <c r="J19" s="256"/>
      <c r="K19" s="256"/>
      <c r="L19" s="256"/>
      <c r="M19" s="256"/>
      <c r="N19" s="254"/>
      <c r="O19" s="265"/>
    </row>
    <row r="20" ht="20.1" customHeight="1" spans="1:15">
      <c r="A20" s="249" t="s">
        <v>89</v>
      </c>
      <c r="B20" s="257">
        <f>B21+B22+B23+B26</f>
        <v>93.45005</v>
      </c>
      <c r="C20" s="246">
        <f>C21+C22+C23+C26</f>
        <v>111.45005</v>
      </c>
      <c r="D20" s="246">
        <f>D21+D22+D23+D26</f>
        <v>111.45005</v>
      </c>
      <c r="E20" s="246">
        <f t="shared" ref="C20:E20" si="4">E21+E22+E23+E26</f>
        <v>111.45005</v>
      </c>
      <c r="F20" s="247">
        <v>100</v>
      </c>
      <c r="G20" s="258">
        <v>30.5342602739726</v>
      </c>
      <c r="H20" s="249" t="s">
        <v>90</v>
      </c>
      <c r="I20" s="257">
        <f>I21+I22+I23+I26</f>
        <v>0</v>
      </c>
      <c r="J20" s="247">
        <f>J21+J22+J23+J26</f>
        <v>0</v>
      </c>
      <c r="K20" s="247"/>
      <c r="L20" s="247">
        <f t="shared" ref="L20" si="5">L21+L22+L23+L26</f>
        <v>0</v>
      </c>
      <c r="M20" s="247"/>
      <c r="N20" s="220" t="s">
        <v>2253</v>
      </c>
      <c r="O20" s="265"/>
    </row>
    <row r="21" ht="20.1" customHeight="1" spans="1:15">
      <c r="A21" s="221" t="s">
        <v>2254</v>
      </c>
      <c r="B21" s="111"/>
      <c r="C21" s="258">
        <v>18</v>
      </c>
      <c r="D21" s="258">
        <v>18</v>
      </c>
      <c r="E21" s="258">
        <v>18</v>
      </c>
      <c r="F21" s="258">
        <v>100</v>
      </c>
      <c r="G21" s="258">
        <v>4.93150684931507</v>
      </c>
      <c r="H21" s="58" t="s">
        <v>2255</v>
      </c>
      <c r="I21" s="111"/>
      <c r="J21" s="258"/>
      <c r="K21" s="258"/>
      <c r="L21" s="258"/>
      <c r="M21" s="258"/>
      <c r="N21" s="259"/>
      <c r="O21" s="265"/>
    </row>
    <row r="22" ht="20.1" customHeight="1" spans="1:15">
      <c r="A22" s="221" t="s">
        <v>93</v>
      </c>
      <c r="B22" s="258"/>
      <c r="C22" s="258">
        <v>0</v>
      </c>
      <c r="D22" s="258">
        <v>0</v>
      </c>
      <c r="E22" s="258">
        <v>0</v>
      </c>
      <c r="F22" s="258"/>
      <c r="G22" s="259">
        <v>0</v>
      </c>
      <c r="H22" s="221" t="s">
        <v>2256</v>
      </c>
      <c r="I22" s="258"/>
      <c r="J22" s="258"/>
      <c r="K22" s="258"/>
      <c r="L22" s="258"/>
      <c r="M22" s="258"/>
      <c r="N22" s="259"/>
      <c r="O22" s="265"/>
    </row>
    <row r="23" ht="20.1" customHeight="1" spans="1:15">
      <c r="A23" s="112" t="s">
        <v>2257</v>
      </c>
      <c r="B23" s="258">
        <f>SUM(B24:B25)</f>
        <v>0</v>
      </c>
      <c r="C23" s="258">
        <f>(SUM(C24:C25))/10000</f>
        <v>0</v>
      </c>
      <c r="D23" s="258">
        <f>(SUM(D24:D25))/10000</f>
        <v>0</v>
      </c>
      <c r="E23" s="258">
        <f>(SUM(E24:E25))/10000</f>
        <v>0</v>
      </c>
      <c r="F23" s="258"/>
      <c r="G23" s="260">
        <v>0</v>
      </c>
      <c r="H23" s="112" t="s">
        <v>96</v>
      </c>
      <c r="I23" s="258">
        <f>SUM(I24)</f>
        <v>0</v>
      </c>
      <c r="J23" s="258">
        <f t="shared" ref="J23:L23" si="6">SUM(J24)</f>
        <v>0</v>
      </c>
      <c r="K23" s="258">
        <f t="shared" si="6"/>
        <v>0</v>
      </c>
      <c r="L23" s="258">
        <f t="shared" si="6"/>
        <v>0</v>
      </c>
      <c r="M23" s="258"/>
      <c r="N23" s="260"/>
      <c r="O23" s="265"/>
    </row>
    <row r="24" ht="20.1" customHeight="1" spans="1:15">
      <c r="A24" s="112" t="s">
        <v>101</v>
      </c>
      <c r="B24" s="258"/>
      <c r="C24" s="258">
        <v>0</v>
      </c>
      <c r="D24" s="258">
        <v>0</v>
      </c>
      <c r="E24" s="258">
        <v>0</v>
      </c>
      <c r="F24" s="258"/>
      <c r="G24" s="261">
        <v>0</v>
      </c>
      <c r="H24" s="112" t="s">
        <v>2258</v>
      </c>
      <c r="I24" s="258"/>
      <c r="J24" s="258"/>
      <c r="K24" s="258"/>
      <c r="L24" s="258"/>
      <c r="M24" s="258"/>
      <c r="N24" s="261"/>
      <c r="O24" s="265"/>
    </row>
    <row r="25" ht="20.1" customHeight="1" spans="1:15">
      <c r="A25" s="112" t="s">
        <v>103</v>
      </c>
      <c r="B25" s="111"/>
      <c r="C25" s="258">
        <v>0</v>
      </c>
      <c r="D25" s="258">
        <v>0</v>
      </c>
      <c r="E25" s="258">
        <v>0</v>
      </c>
      <c r="F25" s="258"/>
      <c r="G25" s="261">
        <v>0</v>
      </c>
      <c r="H25" s="112" t="s">
        <v>2259</v>
      </c>
      <c r="I25" s="111"/>
      <c r="J25" s="258"/>
      <c r="K25" s="258"/>
      <c r="L25" s="258"/>
      <c r="M25" s="258"/>
      <c r="N25" s="261"/>
      <c r="O25" s="265"/>
    </row>
    <row r="26" ht="20.1" customHeight="1" spans="1:15">
      <c r="A26" s="221" t="s">
        <v>2260</v>
      </c>
      <c r="B26" s="258">
        <v>93.45005</v>
      </c>
      <c r="C26" s="258">
        <v>93.45005</v>
      </c>
      <c r="D26" s="258">
        <v>93.45005</v>
      </c>
      <c r="E26" s="258">
        <v>93.45005</v>
      </c>
      <c r="F26" s="258">
        <v>100</v>
      </c>
      <c r="G26" s="261">
        <v>0</v>
      </c>
      <c r="H26" s="262" t="s">
        <v>106</v>
      </c>
      <c r="I26" s="258"/>
      <c r="J26" s="258"/>
      <c r="K26" s="258"/>
      <c r="L26" s="258"/>
      <c r="M26" s="258"/>
      <c r="N26" s="261"/>
      <c r="O26" s="265"/>
    </row>
    <row r="27" ht="20.1" customHeight="1" spans="1:15">
      <c r="A27" s="221"/>
      <c r="B27" s="258"/>
      <c r="C27" s="258"/>
      <c r="D27" s="258"/>
      <c r="E27" s="258"/>
      <c r="F27" s="258"/>
      <c r="G27" s="261">
        <v>0</v>
      </c>
      <c r="H27" s="262" t="s">
        <v>108</v>
      </c>
      <c r="I27" s="258"/>
      <c r="J27" s="258"/>
      <c r="K27" s="258"/>
      <c r="L27" s="258"/>
      <c r="M27" s="258"/>
      <c r="N27" s="261"/>
      <c r="O27" s="265"/>
    </row>
    <row r="28" ht="20.1" customHeight="1" spans="1:15">
      <c r="A28" s="259"/>
      <c r="B28" s="259"/>
      <c r="C28" s="259"/>
      <c r="D28" s="259"/>
      <c r="E28" s="259"/>
      <c r="F28" s="259"/>
      <c r="G28" s="259">
        <v>0</v>
      </c>
      <c r="H28" s="221" t="s">
        <v>2261</v>
      </c>
      <c r="I28" s="259"/>
      <c r="J28" s="253"/>
      <c r="K28" s="253"/>
      <c r="L28" s="253"/>
      <c r="M28" s="259"/>
      <c r="N28" s="259"/>
      <c r="O28" s="265"/>
    </row>
    <row r="29" ht="37.5" customHeight="1" spans="1:14">
      <c r="A29" s="263" t="s">
        <v>2262</v>
      </c>
      <c r="B29" s="263"/>
      <c r="C29" s="263"/>
      <c r="D29" s="263"/>
      <c r="E29" s="263"/>
      <c r="F29" s="263"/>
      <c r="G29" s="263"/>
      <c r="H29" s="263"/>
      <c r="I29" s="263"/>
      <c r="J29" s="263"/>
      <c r="K29" s="263"/>
      <c r="L29" s="263"/>
      <c r="M29" s="263"/>
      <c r="N29" s="263"/>
    </row>
    <row r="30" ht="20.1" customHeight="1" spans="7:14">
      <c r="G30" s="243"/>
      <c r="N30" s="243"/>
    </row>
    <row r="31" ht="20.1" customHeight="1" spans="7:14">
      <c r="G31" s="243"/>
      <c r="N31" s="243"/>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240" customFormat="1" ht="20.1" customHeight="1" spans="2:14">
      <c r="B51" s="241"/>
      <c r="C51" s="241"/>
      <c r="D51" s="241"/>
      <c r="E51" s="241"/>
      <c r="F51" s="241"/>
      <c r="G51" s="241"/>
      <c r="H51" s="242"/>
      <c r="I51" s="241"/>
      <c r="J51" s="241"/>
      <c r="K51" s="241"/>
      <c r="L51" s="241"/>
      <c r="M51" s="241"/>
      <c r="N51" s="241"/>
    </row>
    <row r="52" s="240" customFormat="1" ht="20.1" customHeight="1" spans="2:14">
      <c r="B52" s="241"/>
      <c r="C52" s="241"/>
      <c r="D52" s="241"/>
      <c r="E52" s="241"/>
      <c r="F52" s="241"/>
      <c r="G52" s="241"/>
      <c r="H52" s="242"/>
      <c r="I52" s="241"/>
      <c r="J52" s="241"/>
      <c r="K52" s="241"/>
      <c r="L52" s="241"/>
      <c r="M52" s="241"/>
      <c r="N52" s="241"/>
    </row>
    <row r="53" s="240" customFormat="1" ht="20.1" customHeight="1" spans="2:14">
      <c r="B53" s="241"/>
      <c r="C53" s="241"/>
      <c r="D53" s="241"/>
      <c r="E53" s="241"/>
      <c r="F53" s="241"/>
      <c r="G53" s="241"/>
      <c r="H53" s="242"/>
      <c r="I53" s="241"/>
      <c r="J53" s="241"/>
      <c r="K53" s="241"/>
      <c r="L53" s="241"/>
      <c r="M53" s="241"/>
      <c r="N53" s="241"/>
    </row>
    <row r="54" s="240" customFormat="1" ht="20.1" customHeight="1" spans="2:14">
      <c r="B54" s="241"/>
      <c r="C54" s="241"/>
      <c r="D54" s="241"/>
      <c r="E54" s="241"/>
      <c r="F54" s="241"/>
      <c r="G54" s="241"/>
      <c r="H54" s="242"/>
      <c r="I54" s="241"/>
      <c r="J54" s="241"/>
      <c r="K54" s="241"/>
      <c r="L54" s="241"/>
      <c r="M54" s="241"/>
      <c r="N54" s="241"/>
    </row>
    <row r="55" s="240" customFormat="1" ht="20.1" customHeight="1" spans="2:14">
      <c r="B55" s="241"/>
      <c r="C55" s="241"/>
      <c r="D55" s="241"/>
      <c r="E55" s="241"/>
      <c r="F55" s="241"/>
      <c r="G55" s="241"/>
      <c r="H55" s="242"/>
      <c r="I55" s="241"/>
      <c r="J55" s="241"/>
      <c r="K55" s="241"/>
      <c r="L55" s="241"/>
      <c r="M55" s="241"/>
      <c r="N55" s="241"/>
    </row>
    <row r="56" s="240" customFormat="1" ht="20.1" customHeight="1" spans="2:14">
      <c r="B56" s="241"/>
      <c r="C56" s="241"/>
      <c r="D56" s="241"/>
      <c r="E56" s="241"/>
      <c r="F56" s="241"/>
      <c r="G56" s="241"/>
      <c r="H56" s="242"/>
      <c r="I56" s="241"/>
      <c r="J56" s="241"/>
      <c r="K56" s="241"/>
      <c r="L56" s="241"/>
      <c r="M56" s="241"/>
      <c r="N56" s="241"/>
    </row>
    <row r="57" s="240" customFormat="1" ht="20.1" customHeight="1" spans="2:14">
      <c r="B57" s="241"/>
      <c r="C57" s="241"/>
      <c r="D57" s="241"/>
      <c r="E57" s="241"/>
      <c r="F57" s="241"/>
      <c r="G57" s="241"/>
      <c r="H57" s="242"/>
      <c r="I57" s="241"/>
      <c r="J57" s="241"/>
      <c r="K57" s="241"/>
      <c r="L57" s="241"/>
      <c r="M57" s="241"/>
      <c r="N57" s="241"/>
    </row>
  </sheetData>
  <mergeCells count="4">
    <mergeCell ref="A1:H1"/>
    <mergeCell ref="A2:N2"/>
    <mergeCell ref="A3:H3"/>
    <mergeCell ref="A29:N29"/>
  </mergeCells>
  <printOptions horizontalCentered="1"/>
  <pageMargins left="0.15748031496063" right="0.15748031496063" top="0.511811023622047" bottom="0.31496062992126" header="0.31496062992126" footer="0.31496062992126"/>
  <pageSetup paperSize="9" scale="69" fitToHeight="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C91"/>
  <sheetViews>
    <sheetView zoomScale="115" zoomScaleNormal="115" zoomScaleSheetLayoutView="130" workbookViewId="0">
      <selection activeCell="D12" sqref="D12"/>
    </sheetView>
  </sheetViews>
  <sheetFormatPr defaultColWidth="9" defaultRowHeight="14.25" outlineLevelCol="2"/>
  <cols>
    <col min="1" max="1" width="62.625" style="230" customWidth="1"/>
    <col min="2" max="2" width="29.75" style="230" customWidth="1"/>
    <col min="3" max="3" width="11.625" style="231" customWidth="1"/>
    <col min="4" max="16384" width="9" style="231"/>
  </cols>
  <sheetData>
    <row r="1" ht="18" customHeight="1" spans="1:2">
      <c r="A1" s="232" t="s">
        <v>2263</v>
      </c>
      <c r="B1" s="232"/>
    </row>
    <row r="2" ht="22.5" spans="1:2">
      <c r="A2" s="233" t="s">
        <v>2264</v>
      </c>
      <c r="B2" s="233"/>
    </row>
    <row r="3" ht="20.25" customHeight="1" spans="1:2">
      <c r="A3" s="78"/>
      <c r="B3" s="87" t="s">
        <v>35</v>
      </c>
    </row>
    <row r="4" ht="20.1" customHeight="1" spans="1:2">
      <c r="A4" s="234" t="s">
        <v>114</v>
      </c>
      <c r="B4" s="235" t="s">
        <v>40</v>
      </c>
    </row>
    <row r="5" ht="20.1" customHeight="1" spans="1:2">
      <c r="A5" s="236" t="s">
        <v>46</v>
      </c>
      <c r="B5" s="237">
        <f>B6+B9+B28+B33+B38+B61+B66+B70</f>
        <v>110.724148</v>
      </c>
    </row>
    <row r="6" ht="20.1" customHeight="1" spans="1:2">
      <c r="A6" s="98" t="s">
        <v>2232</v>
      </c>
      <c r="B6" s="237"/>
    </row>
    <row r="7" ht="20.1" customHeight="1" spans="1:2">
      <c r="A7" s="98" t="s">
        <v>2265</v>
      </c>
      <c r="B7" s="237"/>
    </row>
    <row r="8" ht="20.1" customHeight="1" spans="1:2">
      <c r="A8" s="98" t="s">
        <v>2266</v>
      </c>
      <c r="B8" s="237"/>
    </row>
    <row r="9" ht="20.1" customHeight="1" spans="1:3">
      <c r="A9" s="98" t="s">
        <v>2267</v>
      </c>
      <c r="B9" s="237">
        <f>SUM(B10:B27)</f>
        <v>66.29151</v>
      </c>
      <c r="C9" s="238"/>
    </row>
    <row r="10" ht="20.1" customHeight="1" spans="1:3">
      <c r="A10" s="98" t="s">
        <v>2268</v>
      </c>
      <c r="B10" s="237"/>
      <c r="C10" s="238"/>
    </row>
    <row r="11" ht="20.1" customHeight="1" spans="1:2">
      <c r="A11" s="98" t="s">
        <v>2269</v>
      </c>
      <c r="B11" s="237"/>
    </row>
    <row r="12" ht="20.1" customHeight="1" spans="1:2">
      <c r="A12" s="98" t="s">
        <v>2270</v>
      </c>
      <c r="B12" s="237">
        <v>66.29151</v>
      </c>
    </row>
    <row r="13" ht="20.1" customHeight="1" spans="1:2">
      <c r="A13" s="98" t="s">
        <v>2271</v>
      </c>
      <c r="B13" s="237"/>
    </row>
    <row r="14" ht="20.1" customHeight="1" spans="1:2">
      <c r="A14" s="98" t="s">
        <v>2272</v>
      </c>
      <c r="B14" s="237"/>
    </row>
    <row r="15" ht="20.1" customHeight="1" spans="1:2">
      <c r="A15" s="98" t="s">
        <v>2273</v>
      </c>
      <c r="B15" s="237"/>
    </row>
    <row r="16" ht="20.1" customHeight="1" spans="1:2">
      <c r="A16" s="98" t="s">
        <v>2274</v>
      </c>
      <c r="B16" s="237"/>
    </row>
    <row r="17" ht="20.1" customHeight="1" spans="1:2">
      <c r="A17" s="98" t="s">
        <v>2275</v>
      </c>
      <c r="B17" s="237"/>
    </row>
    <row r="18" ht="20.1" customHeight="1" spans="1:2">
      <c r="A18" s="98" t="s">
        <v>2276</v>
      </c>
      <c r="B18" s="237"/>
    </row>
    <row r="19" ht="20.1" customHeight="1" spans="1:2">
      <c r="A19" s="98" t="s">
        <v>2277</v>
      </c>
      <c r="B19" s="237"/>
    </row>
    <row r="20" ht="20.1" customHeight="1" spans="1:2">
      <c r="A20" s="98" t="s">
        <v>2278</v>
      </c>
      <c r="B20" s="237"/>
    </row>
    <row r="21" ht="20.1" customHeight="1" spans="1:2">
      <c r="A21" s="98" t="s">
        <v>2279</v>
      </c>
      <c r="B21" s="237"/>
    </row>
    <row r="22" ht="20.1" customHeight="1" spans="1:2">
      <c r="A22" s="98" t="s">
        <v>2280</v>
      </c>
      <c r="B22" s="237"/>
    </row>
    <row r="23" ht="20.1" customHeight="1" spans="1:2">
      <c r="A23" s="98" t="s">
        <v>2281</v>
      </c>
      <c r="B23" s="237"/>
    </row>
    <row r="24" ht="20.1" customHeight="1" spans="1:2">
      <c r="A24" s="98" t="s">
        <v>2282</v>
      </c>
      <c r="B24" s="237"/>
    </row>
    <row r="25" ht="20.1" customHeight="1" spans="1:2">
      <c r="A25" s="98" t="s">
        <v>2283</v>
      </c>
      <c r="B25" s="237"/>
    </row>
    <row r="26" ht="20.1" customHeight="1" spans="1:2">
      <c r="A26" s="98" t="s">
        <v>2284</v>
      </c>
      <c r="B26" s="237"/>
    </row>
    <row r="27" ht="20.1" customHeight="1" spans="1:2">
      <c r="A27" s="98" t="s">
        <v>2275</v>
      </c>
      <c r="B27" s="237"/>
    </row>
    <row r="28" s="91" customFormat="1" ht="20.1" customHeight="1" spans="1:2">
      <c r="A28" s="98" t="s">
        <v>2285</v>
      </c>
      <c r="B28" s="99">
        <f>SUM(B29:B32)</f>
        <v>19.982588</v>
      </c>
    </row>
    <row r="29" s="91" customFormat="1" ht="20.1" customHeight="1" spans="1:2">
      <c r="A29" s="98" t="s">
        <v>2286</v>
      </c>
      <c r="B29" s="99"/>
    </row>
    <row r="30" s="91" customFormat="1" ht="20.1" customHeight="1" spans="1:2">
      <c r="A30" s="98" t="s">
        <v>2287</v>
      </c>
      <c r="B30" s="99">
        <v>19.982588</v>
      </c>
    </row>
    <row r="31" s="91" customFormat="1" ht="20.1" customHeight="1" spans="1:2">
      <c r="A31" s="98" t="s">
        <v>2288</v>
      </c>
      <c r="B31" s="99"/>
    </row>
    <row r="32" s="91" customFormat="1" ht="20.1" customHeight="1" spans="1:2">
      <c r="A32" s="98" t="s">
        <v>2289</v>
      </c>
      <c r="B32" s="99"/>
    </row>
    <row r="33" s="91" customFormat="1" ht="20.1" customHeight="1" spans="1:2">
      <c r="A33" s="98" t="s">
        <v>2290</v>
      </c>
      <c r="B33" s="99"/>
    </row>
    <row r="34" s="91" customFormat="1" ht="20.1" customHeight="1" spans="1:2">
      <c r="A34" s="98" t="s">
        <v>2291</v>
      </c>
      <c r="B34" s="99"/>
    </row>
    <row r="35" s="91" customFormat="1" ht="20.1" customHeight="1" spans="1:2">
      <c r="A35" s="98" t="s">
        <v>2292</v>
      </c>
      <c r="B35" s="99"/>
    </row>
    <row r="36" s="91" customFormat="1" ht="20.1" customHeight="1" spans="1:2">
      <c r="A36" s="98" t="s">
        <v>2293</v>
      </c>
      <c r="B36" s="99"/>
    </row>
    <row r="37" s="91" customFormat="1" ht="20.1" customHeight="1" spans="1:2">
      <c r="A37" s="98" t="s">
        <v>2294</v>
      </c>
      <c r="B37" s="99"/>
    </row>
    <row r="38" s="91" customFormat="1" ht="20.1" customHeight="1" spans="1:2">
      <c r="A38" s="98" t="s">
        <v>2295</v>
      </c>
      <c r="B38" s="99"/>
    </row>
    <row r="39" s="91" customFormat="1" ht="20.1" customHeight="1" spans="1:2">
      <c r="A39" s="98" t="s">
        <v>2296</v>
      </c>
      <c r="B39" s="99"/>
    </row>
    <row r="40" s="91" customFormat="1" ht="20.1" hidden="1" customHeight="1" spans="1:2">
      <c r="A40" s="98" t="s">
        <v>2297</v>
      </c>
      <c r="B40" s="99"/>
    </row>
    <row r="41" s="91" customFormat="1" ht="20.1" hidden="1" customHeight="1" spans="1:2">
      <c r="A41" s="98" t="s">
        <v>2298</v>
      </c>
      <c r="B41" s="99"/>
    </row>
    <row r="42" s="91" customFormat="1" ht="20.1" hidden="1" customHeight="1" spans="1:2">
      <c r="A42" s="98" t="s">
        <v>2299</v>
      </c>
      <c r="B42" s="99"/>
    </row>
    <row r="43" s="91" customFormat="1" ht="20.1" hidden="1" customHeight="1" spans="1:2">
      <c r="A43" s="98" t="s">
        <v>2300</v>
      </c>
      <c r="B43" s="99"/>
    </row>
    <row r="44" s="91" customFormat="1" ht="20.1" hidden="1" customHeight="1" spans="1:2">
      <c r="A44" s="98" t="s">
        <v>2301</v>
      </c>
      <c r="B44" s="99"/>
    </row>
    <row r="45" s="91" customFormat="1" ht="20.1" hidden="1" customHeight="1" spans="1:2">
      <c r="A45" s="98" t="s">
        <v>2302</v>
      </c>
      <c r="B45" s="99"/>
    </row>
    <row r="46" s="91" customFormat="1" ht="20.1" hidden="1" customHeight="1" spans="1:2">
      <c r="A46" s="98" t="s">
        <v>2303</v>
      </c>
      <c r="B46" s="99"/>
    </row>
    <row r="47" s="91" customFormat="1" ht="20.1" hidden="1" customHeight="1" spans="1:2">
      <c r="A47" s="98" t="s">
        <v>2304</v>
      </c>
      <c r="B47" s="99"/>
    </row>
    <row r="48" s="91" customFormat="1" ht="20.1" hidden="1" customHeight="1" spans="1:2">
      <c r="A48" s="98" t="s">
        <v>2305</v>
      </c>
      <c r="B48" s="99"/>
    </row>
    <row r="49" s="91" customFormat="1" ht="20.1" hidden="1" customHeight="1" spans="1:2">
      <c r="A49" s="98" t="s">
        <v>2306</v>
      </c>
      <c r="B49" s="99"/>
    </row>
    <row r="50" s="91" customFormat="1" ht="20.1" hidden="1" customHeight="1" spans="1:2">
      <c r="A50" s="98" t="s">
        <v>2307</v>
      </c>
      <c r="B50" s="99"/>
    </row>
    <row r="51" s="91" customFormat="1" ht="20.1" hidden="1" customHeight="1" spans="1:2">
      <c r="A51" s="98" t="s">
        <v>2308</v>
      </c>
      <c r="B51" s="99"/>
    </row>
    <row r="52" s="91" customFormat="1" ht="20.1" hidden="1" customHeight="1" spans="1:2">
      <c r="A52" s="98" t="s">
        <v>2309</v>
      </c>
      <c r="B52" s="99"/>
    </row>
    <row r="53" s="91" customFormat="1" ht="20.1" hidden="1" customHeight="1" spans="1:2">
      <c r="A53" s="98" t="s">
        <v>2310</v>
      </c>
      <c r="B53" s="99"/>
    </row>
    <row r="54" s="91" customFormat="1" ht="20.1" customHeight="1" spans="1:2">
      <c r="A54" s="98" t="s">
        <v>2311</v>
      </c>
      <c r="B54" s="99"/>
    </row>
    <row r="55" s="91" customFormat="1" ht="20.1" customHeight="1" spans="1:2">
      <c r="A55" s="98" t="s">
        <v>2297</v>
      </c>
      <c r="B55" s="99"/>
    </row>
    <row r="56" s="91" customFormat="1" ht="20.1" customHeight="1" spans="1:2">
      <c r="A56" s="98" t="s">
        <v>2298</v>
      </c>
      <c r="B56" s="99"/>
    </row>
    <row r="57" s="91" customFormat="1" ht="20.1" customHeight="1" spans="1:2">
      <c r="A57" s="98" t="s">
        <v>2299</v>
      </c>
      <c r="B57" s="99"/>
    </row>
    <row r="58" s="91" customFormat="1" ht="20.1" customHeight="1" spans="1:2">
      <c r="A58" s="98" t="s">
        <v>2300</v>
      </c>
      <c r="B58" s="99"/>
    </row>
    <row r="59" s="91" customFormat="1" ht="20.1" customHeight="1" spans="1:2">
      <c r="A59" s="98" t="s">
        <v>2301</v>
      </c>
      <c r="B59" s="99"/>
    </row>
    <row r="60" s="91" customFormat="1" ht="20.1" customHeight="1" spans="1:2">
      <c r="A60" s="98" t="s">
        <v>2302</v>
      </c>
      <c r="B60" s="99"/>
    </row>
    <row r="61" s="91" customFormat="1" ht="20.1" customHeight="1" spans="1:2">
      <c r="A61" s="98" t="s">
        <v>2303</v>
      </c>
      <c r="B61" s="99"/>
    </row>
    <row r="62" s="91" customFormat="1" ht="20.1" customHeight="1" spans="1:2">
      <c r="A62" s="98" t="s">
        <v>2304</v>
      </c>
      <c r="B62" s="99"/>
    </row>
    <row r="63" s="91" customFormat="1" ht="20.1" customHeight="1" spans="1:2">
      <c r="A63" s="98" t="s">
        <v>2305</v>
      </c>
      <c r="B63" s="99"/>
    </row>
    <row r="64" s="91" customFormat="1" ht="20.1" customHeight="1" spans="1:2">
      <c r="A64" s="98" t="s">
        <v>2306</v>
      </c>
      <c r="B64" s="99"/>
    </row>
    <row r="65" s="91" customFormat="1" ht="20.1" customHeight="1" spans="1:2">
      <c r="A65" s="98" t="s">
        <v>2307</v>
      </c>
      <c r="B65" s="99"/>
    </row>
    <row r="66" s="91" customFormat="1" ht="20.1" customHeight="1" spans="1:2">
      <c r="A66" s="98" t="s">
        <v>2308</v>
      </c>
      <c r="B66" s="99"/>
    </row>
    <row r="67" s="91" customFormat="1" ht="20.1" customHeight="1" spans="1:2">
      <c r="A67" s="98" t="s">
        <v>2309</v>
      </c>
      <c r="B67" s="99"/>
    </row>
    <row r="68" s="91" customFormat="1" ht="20.1" customHeight="1" spans="1:2">
      <c r="A68" s="98" t="s">
        <v>2310</v>
      </c>
      <c r="B68" s="99"/>
    </row>
    <row r="69" s="91" customFormat="1" ht="20.1" customHeight="1" spans="1:2">
      <c r="A69" s="98" t="s">
        <v>2312</v>
      </c>
      <c r="B69" s="99"/>
    </row>
    <row r="70" s="91" customFormat="1" ht="20.1" customHeight="1" spans="1:2">
      <c r="A70" s="98" t="s">
        <v>2313</v>
      </c>
      <c r="B70" s="99">
        <f>SUM(B71:B73)</f>
        <v>24.45005</v>
      </c>
    </row>
    <row r="71" s="91" customFormat="1" ht="20.1" customHeight="1" spans="1:2">
      <c r="A71" s="98" t="s">
        <v>2314</v>
      </c>
      <c r="B71" s="99"/>
    </row>
    <row r="72" s="91" customFormat="1" ht="20.1" customHeight="1" spans="1:2">
      <c r="A72" s="98" t="s">
        <v>2315</v>
      </c>
      <c r="B72" s="99">
        <v>24.45005</v>
      </c>
    </row>
    <row r="73" s="91" customFormat="1" ht="20.1" customHeight="1" spans="1:2">
      <c r="A73" s="98" t="s">
        <v>2316</v>
      </c>
      <c r="B73" s="99"/>
    </row>
    <row r="74" ht="36" customHeight="1" spans="1:2">
      <c r="A74" s="239" t="s">
        <v>2317</v>
      </c>
      <c r="B74" s="239"/>
    </row>
    <row r="75" ht="35.1" customHeight="1"/>
    <row r="88" spans="1:2">
      <c r="A88" s="231"/>
      <c r="B88" s="231"/>
    </row>
    <row r="89" spans="1:2">
      <c r="A89" s="231"/>
      <c r="B89" s="231"/>
    </row>
    <row r="90" spans="1:2">
      <c r="A90" s="231"/>
      <c r="B90" s="231"/>
    </row>
    <row r="91" spans="1:2">
      <c r="A91" s="231"/>
      <c r="B91" s="231"/>
    </row>
  </sheetData>
  <mergeCells count="3">
    <mergeCell ref="A1:B1"/>
    <mergeCell ref="A2:B2"/>
    <mergeCell ref="A74:B74"/>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zoomScale="130" zoomScaleNormal="130" workbookViewId="0">
      <selection activeCell="D13" sqref="D13"/>
    </sheetView>
  </sheetViews>
  <sheetFormatPr defaultColWidth="9" defaultRowHeight="13.5" outlineLevelRow="6" outlineLevelCol="2"/>
  <cols>
    <col min="1" max="1" width="9.875" style="86" customWidth="1"/>
    <col min="2" max="3" width="26.75" style="86" customWidth="1"/>
    <col min="4" max="16384" width="9" style="86"/>
  </cols>
  <sheetData>
    <row r="1" ht="18.75" spans="1:3">
      <c r="A1" s="76" t="s">
        <v>2318</v>
      </c>
      <c r="B1" s="76"/>
      <c r="C1" s="76"/>
    </row>
    <row r="2" ht="25.5" customHeight="1" spans="1:3">
      <c r="A2" s="77" t="s">
        <v>2319</v>
      </c>
      <c r="B2" s="77"/>
      <c r="C2" s="77"/>
    </row>
    <row r="3" ht="20.25" customHeight="1" spans="1:3">
      <c r="A3" s="78" t="s">
        <v>2217</v>
      </c>
      <c r="B3" s="78"/>
      <c r="C3" s="78"/>
    </row>
    <row r="4" ht="14.25" customHeight="1" spans="1:3">
      <c r="A4" s="87"/>
      <c r="B4" s="87"/>
      <c r="C4" s="80" t="s">
        <v>35</v>
      </c>
    </row>
    <row r="5" ht="19.5" customHeight="1" spans="1:3">
      <c r="A5" s="81" t="s">
        <v>2218</v>
      </c>
      <c r="B5" s="81"/>
      <c r="C5" s="82" t="s">
        <v>40</v>
      </c>
    </row>
    <row r="6" s="85" customFormat="1" ht="18.75" customHeight="1" spans="1:3">
      <c r="A6" s="228" t="s">
        <v>2320</v>
      </c>
      <c r="B6" s="229"/>
      <c r="C6" s="88" t="s">
        <v>2222</v>
      </c>
    </row>
    <row r="7" s="85" customFormat="1" ht="14.25" customHeight="1" spans="1:3">
      <c r="A7" s="227" t="s">
        <v>2223</v>
      </c>
      <c r="B7" s="227"/>
      <c r="C7" s="86"/>
    </row>
  </sheetData>
  <mergeCells count="6">
    <mergeCell ref="A1:C1"/>
    <mergeCell ref="A2:C2"/>
    <mergeCell ref="A3:C3"/>
    <mergeCell ref="A5:B5"/>
    <mergeCell ref="A6:B6"/>
    <mergeCell ref="A7:B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01-2021公共平衡 </vt:lpstr>
      <vt:lpstr>02-2021公共本级支出功能 </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vt:lpstr>
      <vt:lpstr>24-2022社保结余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袁敏</cp:lastModifiedBy>
  <dcterms:created xsi:type="dcterms:W3CDTF">2006-09-13T11:21:00Z</dcterms:created>
  <dcterms:modified xsi:type="dcterms:W3CDTF">2022-02-25T01:35:23Z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F3B0372CAE0046B1AC620CB1F437DC3D</vt:lpwstr>
  </property>
</Properties>
</file>